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esktop\"/>
    </mc:Choice>
  </mc:AlternateContent>
  <xr:revisionPtr revIDLastSave="0" documentId="13_ncr:1_{3C5C3915-48E4-4D18-9801-DE0FF6C6CFA3}" xr6:coauthVersionLast="43" xr6:coauthVersionMax="43" xr10:uidLastSave="{00000000-0000-0000-0000-000000000000}"/>
  <bookViews>
    <workbookView xWindow="-120" yWindow="-120" windowWidth="24240" windowHeight="13140" xr2:uid="{CC1FB028-4F74-4599-A2A3-B3F81E5208F5}"/>
  </bookViews>
  <sheets>
    <sheet name="cos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AH27" i="1" l="1"/>
  <c r="AZ27" i="1"/>
  <c r="AB27" i="1"/>
  <c r="AT27" i="1"/>
  <c r="AN27" i="1"/>
  <c r="V27" i="1"/>
  <c r="P27" i="1"/>
  <c r="D57" i="1" l="1"/>
  <c r="D27" i="1"/>
  <c r="J27" i="1"/>
  <c r="AZ7" i="1" l="1"/>
  <c r="AZ42" i="1"/>
  <c r="AT7" i="1"/>
  <c r="AT42" i="1"/>
  <c r="AN7" i="1"/>
  <c r="AN42" i="1"/>
  <c r="AH7" i="1"/>
  <c r="AH42" i="1"/>
  <c r="AB7" i="1"/>
  <c r="AB42" i="1"/>
  <c r="V7" i="1"/>
  <c r="V42" i="1"/>
  <c r="P7" i="1"/>
  <c r="P42" i="1"/>
  <c r="J7" i="1"/>
  <c r="J42" i="1"/>
  <c r="AN45" i="1"/>
  <c r="P44" i="1"/>
  <c r="V46" i="1"/>
  <c r="AZ46" i="1"/>
  <c r="AT14" i="1"/>
  <c r="AN14" i="1"/>
  <c r="AN44" i="1"/>
  <c r="AN57" i="1"/>
  <c r="AB46" i="1"/>
  <c r="AB12" i="1"/>
  <c r="V16" i="1"/>
  <c r="J15" i="1"/>
  <c r="AZ10" i="1"/>
  <c r="P57" i="1"/>
  <c r="P12" i="1"/>
  <c r="AT10" i="1"/>
  <c r="AN11" i="1"/>
  <c r="J16" i="1"/>
  <c r="V44" i="1"/>
  <c r="AZ45" i="1"/>
  <c r="J46" i="1"/>
  <c r="AZ15" i="1"/>
  <c r="P9" i="1"/>
  <c r="AH15" i="1"/>
  <c r="AH13" i="1"/>
  <c r="AZ14" i="1"/>
  <c r="AH11" i="1"/>
  <c r="J13" i="1"/>
  <c r="AB16" i="1"/>
  <c r="AB57" i="1"/>
  <c r="P15" i="1"/>
  <c r="AZ9" i="1"/>
  <c r="V12" i="1"/>
  <c r="V57" i="1"/>
  <c r="AZ16" i="1"/>
  <c r="J10" i="1"/>
  <c r="AH12" i="1"/>
  <c r="J57" i="1"/>
  <c r="AT44" i="1"/>
  <c r="AT13" i="1"/>
  <c r="AZ12" i="1"/>
  <c r="V13" i="1"/>
  <c r="V9" i="1"/>
  <c r="AT12" i="1"/>
  <c r="AB14" i="1"/>
  <c r="J14" i="1"/>
  <c r="AH10" i="1"/>
  <c r="J11" i="1"/>
  <c r="AB45" i="1"/>
  <c r="AN12" i="1"/>
  <c r="AZ13" i="1"/>
  <c r="AT11" i="1"/>
  <c r="P45" i="1"/>
  <c r="AT46" i="1"/>
  <c r="AZ11" i="1"/>
  <c r="AH14" i="1"/>
  <c r="P13" i="1"/>
  <c r="AB44" i="1"/>
  <c r="AH46" i="1"/>
  <c r="AN15" i="1"/>
  <c r="AT16" i="1"/>
  <c r="AN10" i="1"/>
  <c r="J45" i="1"/>
  <c r="AZ44" i="1"/>
  <c r="V11" i="1"/>
  <c r="J12" i="1"/>
  <c r="J9" i="1"/>
  <c r="V15" i="1"/>
  <c r="AH9" i="1"/>
  <c r="AT9" i="1"/>
  <c r="P16" i="1"/>
  <c r="V45" i="1"/>
  <c r="AB9" i="1"/>
  <c r="P10" i="1"/>
  <c r="AZ57" i="1"/>
  <c r="AB15" i="1"/>
  <c r="AB10" i="1"/>
  <c r="AH45" i="1"/>
  <c r="AT45" i="1"/>
  <c r="AN9" i="1"/>
  <c r="AT15" i="1"/>
  <c r="P46" i="1"/>
  <c r="P14" i="1"/>
  <c r="AH44" i="1"/>
  <c r="AB11" i="1"/>
  <c r="J44" i="1"/>
  <c r="AN46" i="1"/>
  <c r="AN16" i="1"/>
  <c r="V14" i="1"/>
  <c r="AT57" i="1"/>
  <c r="V10" i="1"/>
  <c r="P11" i="1"/>
  <c r="AB13" i="1"/>
  <c r="AN13" i="1"/>
  <c r="AH57" i="1"/>
  <c r="AH16" i="1"/>
  <c r="J18" i="1" l="1"/>
  <c r="J20" i="1" s="1"/>
  <c r="J25" i="1" s="1"/>
  <c r="J30" i="1" s="1"/>
  <c r="J34" i="1" s="1"/>
  <c r="V18" i="1"/>
  <c r="V20" i="1" s="1"/>
  <c r="V25" i="1" s="1"/>
  <c r="V30" i="1" s="1"/>
  <c r="V34" i="1" s="1"/>
  <c r="AH18" i="1"/>
  <c r="AH20" i="1" s="1"/>
  <c r="AH25" i="1" s="1"/>
  <c r="AH30" i="1" s="1"/>
  <c r="AH34" i="1" s="1"/>
  <c r="AT18" i="1"/>
  <c r="AT20" i="1" s="1"/>
  <c r="AT25" i="1" s="1"/>
  <c r="AT30" i="1" s="1"/>
  <c r="AT34" i="1" s="1"/>
  <c r="D48" i="1"/>
  <c r="D50" i="1" s="1"/>
  <c r="D55" i="1" s="1"/>
  <c r="D60" i="1" s="1"/>
  <c r="D64" i="1" s="1"/>
  <c r="P18" i="1"/>
  <c r="P20" i="1" s="1"/>
  <c r="P25" i="1" s="1"/>
  <c r="P30" i="1" s="1"/>
  <c r="P34" i="1" s="1"/>
  <c r="AB18" i="1"/>
  <c r="AB20" i="1" s="1"/>
  <c r="AB25" i="1" s="1"/>
  <c r="AB30" i="1" s="1"/>
  <c r="AB34" i="1" s="1"/>
  <c r="AN18" i="1"/>
  <c r="AN20" i="1" s="1"/>
  <c r="AN25" i="1" s="1"/>
  <c r="AN30" i="1" s="1"/>
  <c r="AN34" i="1" s="1"/>
  <c r="AZ18" i="1"/>
  <c r="AZ20" i="1" s="1"/>
  <c r="AZ25" i="1" s="1"/>
  <c r="AZ30" i="1" s="1"/>
  <c r="AZ34" i="1" s="1"/>
  <c r="AT48" i="1"/>
  <c r="AT50" i="1" s="1"/>
  <c r="AT55" i="1" s="1"/>
  <c r="AT60" i="1" s="1"/>
  <c r="AT64" i="1" s="1"/>
  <c r="AZ48" i="1"/>
  <c r="AZ50" i="1" s="1"/>
  <c r="AZ55" i="1" s="1"/>
  <c r="AZ60" i="1" s="1"/>
  <c r="AZ64" i="1" s="1"/>
  <c r="J48" i="1"/>
  <c r="J50" i="1" s="1"/>
  <c r="J55" i="1" s="1"/>
  <c r="J60" i="1" s="1"/>
  <c r="J64" i="1" s="1"/>
  <c r="P48" i="1"/>
  <c r="P50" i="1" s="1"/>
  <c r="P55" i="1" s="1"/>
  <c r="P60" i="1" s="1"/>
  <c r="P64" i="1" s="1"/>
  <c r="V48" i="1"/>
  <c r="V50" i="1" s="1"/>
  <c r="V55" i="1" s="1"/>
  <c r="V60" i="1" s="1"/>
  <c r="V64" i="1" s="1"/>
  <c r="AB48" i="1"/>
  <c r="AB50" i="1" s="1"/>
  <c r="AB55" i="1" s="1"/>
  <c r="AB60" i="1" s="1"/>
  <c r="AB64" i="1" s="1"/>
  <c r="AH48" i="1"/>
  <c r="AH50" i="1" s="1"/>
  <c r="AH55" i="1" s="1"/>
  <c r="AH60" i="1" s="1"/>
  <c r="AH64" i="1" s="1"/>
  <c r="D18" i="1"/>
  <c r="D20" i="1" s="1"/>
  <c r="D25" i="1" s="1"/>
  <c r="D30" i="1" s="1"/>
  <c r="D34" i="1" s="1"/>
  <c r="AN48" i="1"/>
  <c r="AN50" i="1" s="1"/>
  <c r="AN55" i="1" s="1"/>
  <c r="AN60" i="1" s="1"/>
  <c r="AN64" i="1" s="1"/>
</calcChain>
</file>

<file path=xl/sharedStrings.xml><?xml version="1.0" encoding="utf-8"?>
<sst xmlns="http://schemas.openxmlformats.org/spreadsheetml/2006/main" count="423" uniqueCount="47">
  <si>
    <t>previous inventory</t>
  </si>
  <si>
    <t>food</t>
  </si>
  <si>
    <t>meat</t>
  </si>
  <si>
    <t>seafood</t>
  </si>
  <si>
    <t>dairy</t>
  </si>
  <si>
    <t>produce</t>
  </si>
  <si>
    <t>purchase total</t>
  </si>
  <si>
    <t>purchase + prior</t>
  </si>
  <si>
    <t>current inventory</t>
  </si>
  <si>
    <t>period COS</t>
  </si>
  <si>
    <t>period revenue</t>
  </si>
  <si>
    <t>budgetted food %</t>
  </si>
  <si>
    <t>delta</t>
  </si>
  <si>
    <t>5000-001</t>
  </si>
  <si>
    <t>5000-000</t>
  </si>
  <si>
    <t>5000-002</t>
  </si>
  <si>
    <t>5000-003</t>
  </si>
  <si>
    <t>5000-004</t>
  </si>
  <si>
    <t>5000-005</t>
  </si>
  <si>
    <t>5000-006</t>
  </si>
  <si>
    <t>5000-007</t>
  </si>
  <si>
    <t>5100-000</t>
  </si>
  <si>
    <t>5200-000</t>
  </si>
  <si>
    <t>5300-000</t>
  </si>
  <si>
    <t>liquor</t>
  </si>
  <si>
    <t>wine</t>
  </si>
  <si>
    <t>beer</t>
  </si>
  <si>
    <t>4010-000,4010-003,4020-000,4020-003,4030-000,4030-003</t>
  </si>
  <si>
    <t xml:space="preserve"> beverage cost %</t>
  </si>
  <si>
    <t>food cost %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</si>
  <si>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</si>
  <si>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</si>
  <si>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</si>
  <si>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</si>
  <si>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</si>
  <si>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</si>
  <si>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</si>
  <si>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</si>
  <si>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</si>
  <si>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FOOD </t>
  </si>
  <si>
    <t>BEVERAGE</t>
  </si>
  <si>
    <t>poultry</t>
  </si>
  <si>
    <t>other</t>
  </si>
  <si>
    <t>non alc</t>
  </si>
  <si>
    <t>**</t>
  </si>
  <si>
    <t>budgetted beverage %</t>
  </si>
  <si>
    <t>4000-000,4000-003,4005-000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</si>
</sst>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0" fillId="0" borderId="6" xfId="0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6" borderId="0" xfId="0" applyFont="1" applyFill="1" applyBorder="1"/>
    <xf numFmtId="10" fontId="1" fillId="7" borderId="7" xfId="0" applyNumberFormat="1" applyFont="1" applyFill="1" applyBorder="1"/>
    <xf numFmtId="10" fontId="1" fillId="0" borderId="0" xfId="0" applyNumberFormat="1" applyFont="1" applyFill="1" applyBorder="1"/>
    <xf numFmtId="10" fontId="1" fillId="8" borderId="7" xfId="0" applyNumberFormat="1" applyFont="1" applyFill="1" applyBorder="1"/>
    <xf numFmtId="10" fontId="2" fillId="0" borderId="7" xfId="0" applyNumberFormat="1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0" fillId="0" borderId="0" xfId="0" applyFont="1" applyBorder="1"/>
    <xf numFmtId="14" fontId="0" fillId="0" borderId="0" xfId="0" applyNumberFormat="1"/>
    <xf numFmtId="0" fontId="0" fillId="0" borderId="5" xfId="0" applyFont="1" applyBorder="1"/>
    <xf numFmtId="0" fontId="2" fillId="0" borderId="0" xfId="0" applyFont="1" applyBorder="1"/>
    <xf numFmtId="0" fontId="1" fillId="5" borderId="10" xfId="0" applyFont="1" applyFill="1" applyBorder="1"/>
    <xf numFmtId="0" fontId="4" fillId="0" borderId="5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911C-A965-4584-B7C1-F1499B5F3EFE}">
  <dimension ref="B1:BA65"/>
  <sheetViews>
    <sheetView tabSelected="1" workbookViewId="0">
      <pane ySplit="3" topLeftCell="A4" activePane="bottomLeft" state="frozen"/>
      <selection pane="bottomLeft" activeCell="F17" sqref="F17"/>
    </sheetView>
  </sheetViews>
  <sheetFormatPr defaultRowHeight="15" x14ac:dyDescent="0.25"/>
  <cols>
    <col min="3" max="3" width="21" customWidth="1"/>
    <col min="5" max="5" width="15.28515625" customWidth="1"/>
    <col min="9" max="9" width="20.140625" customWidth="1"/>
    <col min="11" max="11" width="15.28515625" customWidth="1"/>
    <col min="15" max="15" width="20.140625" customWidth="1"/>
    <col min="17" max="17" width="15.28515625" customWidth="1"/>
    <col min="21" max="21" width="20.140625" customWidth="1"/>
    <col min="23" max="23" width="15.28515625" customWidth="1"/>
    <col min="27" max="27" width="20.140625" customWidth="1"/>
    <col min="29" max="29" width="15.28515625" customWidth="1"/>
    <col min="33" max="33" width="20.140625" customWidth="1"/>
    <col min="35" max="35" width="15.28515625" customWidth="1"/>
    <col min="39" max="39" width="20.140625" customWidth="1"/>
    <col min="41" max="41" width="15.28515625" customWidth="1"/>
    <col min="45" max="45" width="20.140625" customWidth="1"/>
    <col min="47" max="47" width="15.28515625" customWidth="1"/>
    <col min="51" max="51" width="20.140625" customWidth="1"/>
    <col min="53" max="53" width="15.28515625" customWidth="1"/>
  </cols>
  <sheetData>
    <row r="1" spans="2:53" hidden="1" x14ac:dyDescent="0.25">
      <c r="B1">
        <v>431</v>
      </c>
      <c r="C1" s="21">
        <v>43556</v>
      </c>
      <c r="I1" s="21">
        <v>43586</v>
      </c>
      <c r="O1" s="21">
        <v>43617</v>
      </c>
      <c r="U1" s="21">
        <v>43647</v>
      </c>
      <c r="AA1" s="21">
        <v>43678</v>
      </c>
      <c r="AG1" s="21">
        <v>43709</v>
      </c>
      <c r="AM1" s="21">
        <v>43739</v>
      </c>
      <c r="AS1" s="21">
        <v>43770</v>
      </c>
      <c r="AY1" s="21">
        <v>43800</v>
      </c>
    </row>
    <row r="2" spans="2:53" hidden="1" x14ac:dyDescent="0.25">
      <c r="C2" s="21">
        <v>43585</v>
      </c>
      <c r="I2" s="21">
        <v>43616</v>
      </c>
      <c r="O2" s="21">
        <v>43646</v>
      </c>
      <c r="U2" s="21">
        <v>43677</v>
      </c>
      <c r="AA2" s="21">
        <v>43708</v>
      </c>
      <c r="AG2" s="21">
        <v>43738</v>
      </c>
      <c r="AM2" s="21">
        <v>43769</v>
      </c>
      <c r="AS2" s="21">
        <v>43799</v>
      </c>
      <c r="AY2" s="21">
        <v>43830</v>
      </c>
    </row>
    <row r="3" spans="2:53" x14ac:dyDescent="0.25">
      <c r="B3" s="26" t="s">
        <v>30</v>
      </c>
      <c r="C3" s="26"/>
      <c r="D3" s="26"/>
      <c r="E3" s="26"/>
      <c r="H3" s="26" t="s">
        <v>31</v>
      </c>
      <c r="I3" s="26"/>
      <c r="J3" s="26"/>
      <c r="K3" s="26"/>
      <c r="N3" s="26" t="s">
        <v>32</v>
      </c>
      <c r="O3" s="26"/>
      <c r="P3" s="26"/>
      <c r="Q3" s="26"/>
      <c r="T3" s="26" t="s">
        <v>33</v>
      </c>
      <c r="U3" s="26"/>
      <c r="V3" s="26"/>
      <c r="W3" s="26"/>
      <c r="Z3" s="26" t="s">
        <v>34</v>
      </c>
      <c r="AA3" s="26"/>
      <c r="AB3" s="26"/>
      <c r="AC3" s="26"/>
      <c r="AF3" s="26" t="s">
        <v>35</v>
      </c>
      <c r="AG3" s="26"/>
      <c r="AH3" s="26"/>
      <c r="AI3" s="26"/>
      <c r="AL3" s="26" t="s">
        <v>36</v>
      </c>
      <c r="AM3" s="26"/>
      <c r="AN3" s="26"/>
      <c r="AO3" s="26"/>
      <c r="AR3" s="26" t="s">
        <v>37</v>
      </c>
      <c r="AS3" s="26"/>
      <c r="AT3" s="26"/>
      <c r="AU3" s="26"/>
      <c r="AX3" s="26" t="s">
        <v>38</v>
      </c>
      <c r="AY3" s="26"/>
      <c r="AZ3" s="26"/>
      <c r="BA3" s="26"/>
    </row>
    <row r="5" spans="2:53" ht="15.75" thickBot="1" x14ac:dyDescent="0.3">
      <c r="B5" s="28" t="s">
        <v>39</v>
      </c>
      <c r="C5" s="28"/>
      <c r="D5" s="28"/>
      <c r="E5" s="28"/>
      <c r="H5" s="28" t="s">
        <v>39</v>
      </c>
      <c r="I5" s="28"/>
      <c r="J5" s="28"/>
      <c r="K5" s="28"/>
      <c r="N5" s="28" t="s">
        <v>39</v>
      </c>
      <c r="O5" s="28"/>
      <c r="P5" s="28"/>
      <c r="Q5" s="28"/>
      <c r="T5" s="28" t="s">
        <v>39</v>
      </c>
      <c r="U5" s="28"/>
      <c r="V5" s="28"/>
      <c r="W5" s="28"/>
      <c r="Z5" s="28" t="s">
        <v>39</v>
      </c>
      <c r="AA5" s="28"/>
      <c r="AB5" s="28"/>
      <c r="AC5" s="28"/>
      <c r="AF5" s="28" t="s">
        <v>39</v>
      </c>
      <c r="AG5" s="28"/>
      <c r="AH5" s="28"/>
      <c r="AI5" s="28"/>
      <c r="AL5" s="28" t="s">
        <v>39</v>
      </c>
      <c r="AM5" s="28"/>
      <c r="AN5" s="28"/>
      <c r="AO5" s="28"/>
      <c r="AR5" s="28" t="s">
        <v>39</v>
      </c>
      <c r="AS5" s="28"/>
      <c r="AT5" s="28"/>
      <c r="AU5" s="28"/>
      <c r="AX5" s="28" t="s">
        <v>39</v>
      </c>
      <c r="AY5" s="28"/>
      <c r="AZ5" s="28"/>
      <c r="BA5" s="28"/>
    </row>
    <row r="6" spans="2:53" x14ac:dyDescent="0.25">
      <c r="B6" s="1"/>
      <c r="C6" s="2"/>
      <c r="D6" s="2"/>
      <c r="E6" s="3"/>
      <c r="H6" s="1"/>
      <c r="I6" s="2"/>
      <c r="J6" s="2"/>
      <c r="K6" s="3"/>
      <c r="N6" s="1"/>
      <c r="O6" s="2"/>
      <c r="P6" s="2"/>
      <c r="Q6" s="3"/>
      <c r="T6" s="1"/>
      <c r="U6" s="2"/>
      <c r="V6" s="2"/>
      <c r="W6" s="3"/>
      <c r="Z6" s="1"/>
      <c r="AA6" s="2"/>
      <c r="AB6" s="2"/>
      <c r="AC6" s="3"/>
      <c r="AF6" s="1"/>
      <c r="AG6" s="2"/>
      <c r="AH6" s="2"/>
      <c r="AI6" s="3"/>
      <c r="AL6" s="1"/>
      <c r="AM6" s="2"/>
      <c r="AN6" s="2"/>
      <c r="AO6" s="3"/>
      <c r="AR6" s="1"/>
      <c r="AS6" s="2"/>
      <c r="AT6" s="2"/>
      <c r="AU6" s="3"/>
      <c r="AX6" s="1"/>
      <c r="AY6" s="2"/>
      <c r="AZ6" s="2"/>
      <c r="BA6" s="3"/>
    </row>
    <row r="7" spans="2:53" x14ac:dyDescent="0.25">
      <c r="B7" s="4" t="s">
        <v>0</v>
      </c>
      <c r="C7" s="5"/>
      <c r="D7" s="6">
        <v>18532.97</v>
      </c>
      <c r="E7" s="7"/>
      <c r="H7" s="4" t="s">
        <v>0</v>
      </c>
      <c r="I7" s="5"/>
      <c r="J7" s="6">
        <f>D22</f>
        <v>26158.79</v>
      </c>
      <c r="K7" s="7"/>
      <c r="N7" s="4" t="s">
        <v>0</v>
      </c>
      <c r="O7" s="5"/>
      <c r="P7" s="6">
        <f>J22</f>
        <v>0</v>
      </c>
      <c r="Q7" s="7"/>
      <c r="T7" s="4" t="s">
        <v>0</v>
      </c>
      <c r="U7" s="5"/>
      <c r="V7" s="6">
        <f>P22</f>
        <v>0</v>
      </c>
      <c r="W7" s="7"/>
      <c r="Z7" s="4" t="s">
        <v>0</v>
      </c>
      <c r="AA7" s="5"/>
      <c r="AB7" s="6">
        <f>V22</f>
        <v>0</v>
      </c>
      <c r="AC7" s="7"/>
      <c r="AF7" s="4" t="s">
        <v>0</v>
      </c>
      <c r="AG7" s="5"/>
      <c r="AH7" s="6">
        <f>AB22</f>
        <v>0</v>
      </c>
      <c r="AI7" s="7"/>
      <c r="AL7" s="4" t="s">
        <v>0</v>
      </c>
      <c r="AM7" s="5"/>
      <c r="AN7" s="6">
        <f>AH22</f>
        <v>0</v>
      </c>
      <c r="AO7" s="7"/>
      <c r="AR7" s="4" t="s">
        <v>0</v>
      </c>
      <c r="AS7" s="5"/>
      <c r="AT7" s="6">
        <f>AN22</f>
        <v>0</v>
      </c>
      <c r="AU7" s="7"/>
      <c r="AX7" s="4" t="s">
        <v>0</v>
      </c>
      <c r="AY7" s="5"/>
      <c r="AZ7" s="6">
        <f>AT22</f>
        <v>0</v>
      </c>
      <c r="BA7" s="7"/>
    </row>
    <row r="8" spans="2:53" x14ac:dyDescent="0.25">
      <c r="B8" s="4"/>
      <c r="C8" s="5"/>
      <c r="D8" s="5"/>
      <c r="E8" s="7"/>
      <c r="H8" s="4"/>
      <c r="I8" s="5"/>
      <c r="J8" s="5"/>
      <c r="K8" s="7"/>
      <c r="N8" s="4"/>
      <c r="O8" s="5"/>
      <c r="P8" s="5"/>
      <c r="Q8" s="7"/>
      <c r="T8" s="4"/>
      <c r="U8" s="5"/>
      <c r="V8" s="5"/>
      <c r="W8" s="7"/>
      <c r="Z8" s="4"/>
      <c r="AA8" s="5"/>
      <c r="AB8" s="5"/>
      <c r="AC8" s="7"/>
      <c r="AF8" s="4"/>
      <c r="AG8" s="5"/>
      <c r="AH8" s="5"/>
      <c r="AI8" s="7"/>
      <c r="AL8" s="4"/>
      <c r="AM8" s="5"/>
      <c r="AN8" s="5"/>
      <c r="AO8" s="7"/>
      <c r="AR8" s="4"/>
      <c r="AS8" s="5"/>
      <c r="AT8" s="5"/>
      <c r="AU8" s="7"/>
      <c r="AX8" s="4"/>
      <c r="AY8" s="5"/>
      <c r="AZ8" s="5"/>
      <c r="BA8" s="7"/>
    </row>
    <row r="9" spans="2:53" x14ac:dyDescent="0.25">
      <c r="B9" s="4"/>
      <c r="C9" s="20" t="s">
        <v>14</v>
      </c>
      <c r="D9" s="8">
        <v>1445.01</v>
      </c>
      <c r="E9" s="7" t="s">
        <v>1</v>
      </c>
      <c r="H9" s="4"/>
      <c r="I9" s="20" t="s">
        <v>14</v>
      </c>
      <c r="J9" s="8">
        <f>_xll.CompeatXL.FinancialFunctions.PL($B$1,$I9,$I$1,$I$2)</f>
        <v>163.29</v>
      </c>
      <c r="K9" s="7" t="s">
        <v>1</v>
      </c>
      <c r="N9" s="4"/>
      <c r="O9" s="20" t="s">
        <v>14</v>
      </c>
      <c r="P9" s="8">
        <f>_xll.CompeatXL.FinancialFunctions.PL($B$1,$O9,$O$1,$O$2)</f>
        <v>0</v>
      </c>
      <c r="Q9" s="7" t="s">
        <v>1</v>
      </c>
      <c r="T9" s="4"/>
      <c r="U9" s="20" t="s">
        <v>14</v>
      </c>
      <c r="V9" s="8">
        <f>_xll.CompeatXL.FinancialFunctions.PL($B$1,$U9,$U$1,$U$2)</f>
        <v>0</v>
      </c>
      <c r="W9" s="7" t="s">
        <v>1</v>
      </c>
      <c r="Z9" s="4"/>
      <c r="AA9" s="20" t="s">
        <v>14</v>
      </c>
      <c r="AB9" s="8">
        <f>_xll.CompeatXL.FinancialFunctions.PL($B$1,$AA9,$AA$1,$AA$2)</f>
        <v>0</v>
      </c>
      <c r="AC9" s="7" t="s">
        <v>1</v>
      </c>
      <c r="AF9" s="4"/>
      <c r="AG9" s="20" t="s">
        <v>14</v>
      </c>
      <c r="AH9" s="8">
        <f>_xll.CompeatXL.FinancialFunctions.PL($B$1,$AG9,$AG$1,$AG$2)</f>
        <v>0</v>
      </c>
      <c r="AI9" s="7" t="s">
        <v>1</v>
      </c>
      <c r="AL9" s="4"/>
      <c r="AM9" s="20" t="s">
        <v>14</v>
      </c>
      <c r="AN9" s="8">
        <f>_xll.CompeatXL.FinancialFunctions.PL($B$1,$AM9,$AM$1,$AM$2)</f>
        <v>0</v>
      </c>
      <c r="AO9" s="7" t="s">
        <v>1</v>
      </c>
      <c r="AR9" s="4"/>
      <c r="AS9" s="20" t="s">
        <v>14</v>
      </c>
      <c r="AT9" s="8">
        <f>_xll.CompeatXL.FinancialFunctions.PL($B$1,$AS9,$AS$1,$AS$2)</f>
        <v>0</v>
      </c>
      <c r="AU9" s="7" t="s">
        <v>1</v>
      </c>
      <c r="AX9" s="4"/>
      <c r="AY9" s="20" t="s">
        <v>14</v>
      </c>
      <c r="AZ9" s="8">
        <f>_xll.CompeatXL.FinancialFunctions.PL($B$1,$AY9,$AY$1,$AY$2)</f>
        <v>0</v>
      </c>
      <c r="BA9" s="7" t="s">
        <v>1</v>
      </c>
    </row>
    <row r="10" spans="2:53" x14ac:dyDescent="0.25">
      <c r="B10" s="4"/>
      <c r="C10" s="20" t="s">
        <v>13</v>
      </c>
      <c r="D10" s="8">
        <v>21467.360000000001</v>
      </c>
      <c r="E10" s="9" t="s">
        <v>2</v>
      </c>
      <c r="H10" s="4"/>
      <c r="I10" s="20" t="s">
        <v>13</v>
      </c>
      <c r="J10" s="8">
        <f>_xll.CompeatXL.FinancialFunctions.PL($B$1,$I10,$I$1,$I$2)</f>
        <v>814.25</v>
      </c>
      <c r="K10" s="9" t="s">
        <v>2</v>
      </c>
      <c r="N10" s="4"/>
      <c r="O10" s="20" t="s">
        <v>13</v>
      </c>
      <c r="P10" s="8">
        <f>_xll.CompeatXL.FinancialFunctions.PL($B$1,$O10,$O$1,$O$2)</f>
        <v>0</v>
      </c>
      <c r="Q10" s="9" t="s">
        <v>2</v>
      </c>
      <c r="T10" s="4"/>
      <c r="U10" s="20" t="s">
        <v>13</v>
      </c>
      <c r="V10" s="8">
        <f>_xll.CompeatXL.FinancialFunctions.PL($B$1,$U10,$U$1,$U$2)</f>
        <v>0</v>
      </c>
      <c r="W10" s="9" t="s">
        <v>2</v>
      </c>
      <c r="Z10" s="4"/>
      <c r="AA10" s="20" t="s">
        <v>13</v>
      </c>
      <c r="AB10" s="8">
        <f>_xll.CompeatXL.FinancialFunctions.PL($B$1,$AA10,$AA$1,$AA$2)</f>
        <v>0</v>
      </c>
      <c r="AC10" s="9" t="s">
        <v>2</v>
      </c>
      <c r="AF10" s="4"/>
      <c r="AG10" s="20" t="s">
        <v>13</v>
      </c>
      <c r="AH10" s="8">
        <f>_xll.CompeatXL.FinancialFunctions.PL($B$1,$AG10,$AG$1,$AG$2)</f>
        <v>0</v>
      </c>
      <c r="AI10" s="9" t="s">
        <v>2</v>
      </c>
      <c r="AL10" s="4"/>
      <c r="AM10" s="20" t="s">
        <v>13</v>
      </c>
      <c r="AN10" s="8">
        <f>_xll.CompeatXL.FinancialFunctions.PL($B$1,$AM10,$AM$1,$AM$2)</f>
        <v>0</v>
      </c>
      <c r="AO10" s="9" t="s">
        <v>2</v>
      </c>
      <c r="AR10" s="4"/>
      <c r="AS10" s="20" t="s">
        <v>13</v>
      </c>
      <c r="AT10" s="8">
        <f>_xll.CompeatXL.FinancialFunctions.PL($B$1,$AS10,$AS$1,$AS$2)</f>
        <v>0</v>
      </c>
      <c r="AU10" s="9" t="s">
        <v>2</v>
      </c>
      <c r="AX10" s="4"/>
      <c r="AY10" s="20" t="s">
        <v>13</v>
      </c>
      <c r="AZ10" s="8">
        <f>_xll.CompeatXL.FinancialFunctions.PL($B$1,$AY10,$AY$1,$AY$2)</f>
        <v>0</v>
      </c>
      <c r="BA10" s="9" t="s">
        <v>2</v>
      </c>
    </row>
    <row r="11" spans="2:53" x14ac:dyDescent="0.25">
      <c r="B11" s="4"/>
      <c r="C11" s="20" t="s">
        <v>15</v>
      </c>
      <c r="D11" s="8">
        <v>22326.31</v>
      </c>
      <c r="E11" s="9" t="s">
        <v>41</v>
      </c>
      <c r="H11" s="4"/>
      <c r="I11" s="20" t="s">
        <v>15</v>
      </c>
      <c r="J11" s="8">
        <f>_xll.CompeatXL.FinancialFunctions.PL($B$1,$I11,$I$1,$I$2)</f>
        <v>0</v>
      </c>
      <c r="K11" s="9" t="s">
        <v>41</v>
      </c>
      <c r="N11" s="4"/>
      <c r="O11" s="20" t="s">
        <v>15</v>
      </c>
      <c r="P11" s="8">
        <f>_xll.CompeatXL.FinancialFunctions.PL($B$1,$O11,$O$1,$O$2)</f>
        <v>0</v>
      </c>
      <c r="Q11" s="9" t="s">
        <v>41</v>
      </c>
      <c r="T11" s="4"/>
      <c r="U11" s="20" t="s">
        <v>15</v>
      </c>
      <c r="V11" s="8">
        <f>_xll.CompeatXL.FinancialFunctions.PL($B$1,$U11,$U$1,$U$2)</f>
        <v>0</v>
      </c>
      <c r="W11" s="9" t="s">
        <v>41</v>
      </c>
      <c r="Z11" s="4"/>
      <c r="AA11" s="20" t="s">
        <v>15</v>
      </c>
      <c r="AB11" s="8">
        <f>_xll.CompeatXL.FinancialFunctions.PL($B$1,$AA11,$AA$1,$AA$2)</f>
        <v>0</v>
      </c>
      <c r="AC11" s="9" t="s">
        <v>41</v>
      </c>
      <c r="AF11" s="4"/>
      <c r="AG11" s="20" t="s">
        <v>15</v>
      </c>
      <c r="AH11" s="8">
        <f>_xll.CompeatXL.FinancialFunctions.PL($B$1,$AG11,$AG$1,$AG$2)</f>
        <v>0</v>
      </c>
      <c r="AI11" s="9" t="s">
        <v>41</v>
      </c>
      <c r="AL11" s="4"/>
      <c r="AM11" s="20" t="s">
        <v>15</v>
      </c>
      <c r="AN11" s="8">
        <f>_xll.CompeatXL.FinancialFunctions.PL($B$1,$AM11,$AM$1,$AM$2)</f>
        <v>0</v>
      </c>
      <c r="AO11" s="9" t="s">
        <v>41</v>
      </c>
      <c r="AR11" s="4"/>
      <c r="AS11" s="20" t="s">
        <v>15</v>
      </c>
      <c r="AT11" s="8">
        <f>_xll.CompeatXL.FinancialFunctions.PL($B$1,$AS11,$AS$1,$AS$2)</f>
        <v>0</v>
      </c>
      <c r="AU11" s="9" t="s">
        <v>41</v>
      </c>
      <c r="AX11" s="4"/>
      <c r="AY11" s="20" t="s">
        <v>15</v>
      </c>
      <c r="AZ11" s="8">
        <f>_xll.CompeatXL.FinancialFunctions.PL($B$1,$AY11,$AY$1,$AY$2)</f>
        <v>0</v>
      </c>
      <c r="BA11" s="9" t="s">
        <v>41</v>
      </c>
    </row>
    <row r="12" spans="2:53" x14ac:dyDescent="0.25">
      <c r="B12" s="4"/>
      <c r="C12" s="20" t="s">
        <v>16</v>
      </c>
      <c r="D12" s="8">
        <v>7412.08</v>
      </c>
      <c r="E12" s="9" t="s">
        <v>3</v>
      </c>
      <c r="H12" s="4"/>
      <c r="I12" s="20" t="s">
        <v>16</v>
      </c>
      <c r="J12" s="8">
        <f>_xll.CompeatXL.FinancialFunctions.PL($B$1,$I12,$I$1,$I$2)</f>
        <v>1900</v>
      </c>
      <c r="K12" s="9" t="s">
        <v>3</v>
      </c>
      <c r="N12" s="4"/>
      <c r="O12" s="20" t="s">
        <v>16</v>
      </c>
      <c r="P12" s="8">
        <f>_xll.CompeatXL.FinancialFunctions.PL($B$1,$O12,$O$1,$O$2)</f>
        <v>0</v>
      </c>
      <c r="Q12" s="9" t="s">
        <v>3</v>
      </c>
      <c r="T12" s="4"/>
      <c r="U12" s="20" t="s">
        <v>16</v>
      </c>
      <c r="V12" s="8">
        <f>_xll.CompeatXL.FinancialFunctions.PL($B$1,$U12,$U$1,$U$2)</f>
        <v>0</v>
      </c>
      <c r="W12" s="9" t="s">
        <v>3</v>
      </c>
      <c r="Z12" s="4"/>
      <c r="AA12" s="20" t="s">
        <v>16</v>
      </c>
      <c r="AB12" s="8">
        <f>_xll.CompeatXL.FinancialFunctions.PL($B$1,$AA12,$AA$1,$AA$2)</f>
        <v>0</v>
      </c>
      <c r="AC12" s="9" t="s">
        <v>3</v>
      </c>
      <c r="AF12" s="4"/>
      <c r="AG12" s="20" t="s">
        <v>16</v>
      </c>
      <c r="AH12" s="8">
        <f>_xll.CompeatXL.FinancialFunctions.PL($B$1,$AG12,$AG$1,$AG$2)</f>
        <v>0</v>
      </c>
      <c r="AI12" s="9" t="s">
        <v>3</v>
      </c>
      <c r="AL12" s="4"/>
      <c r="AM12" s="20" t="s">
        <v>16</v>
      </c>
      <c r="AN12" s="8">
        <f>_xll.CompeatXL.FinancialFunctions.PL($B$1,$AM12,$AM$1,$AM$2)</f>
        <v>0</v>
      </c>
      <c r="AO12" s="9" t="s">
        <v>3</v>
      </c>
      <c r="AR12" s="4"/>
      <c r="AS12" s="20" t="s">
        <v>16</v>
      </c>
      <c r="AT12" s="8">
        <f>_xll.CompeatXL.FinancialFunctions.PL($B$1,$AS12,$AS$1,$AS$2)</f>
        <v>0</v>
      </c>
      <c r="AU12" s="9" t="s">
        <v>3</v>
      </c>
      <c r="AX12" s="4"/>
      <c r="AY12" s="20" t="s">
        <v>16</v>
      </c>
      <c r="AZ12" s="8">
        <f>_xll.CompeatXL.FinancialFunctions.PL($B$1,$AY12,$AY$1,$AY$2)</f>
        <v>0</v>
      </c>
      <c r="BA12" s="9" t="s">
        <v>3</v>
      </c>
    </row>
    <row r="13" spans="2:53" x14ac:dyDescent="0.25">
      <c r="B13" s="4"/>
      <c r="C13" s="20" t="s">
        <v>17</v>
      </c>
      <c r="D13" s="8">
        <v>5620.56</v>
      </c>
      <c r="E13" s="9" t="s">
        <v>4</v>
      </c>
      <c r="H13" s="4"/>
      <c r="I13" s="20" t="s">
        <v>17</v>
      </c>
      <c r="J13" s="8">
        <f>_xll.CompeatXL.FinancialFunctions.PL($B$1,$I13,$I$1,$I$2)</f>
        <v>185.07</v>
      </c>
      <c r="K13" s="9" t="s">
        <v>4</v>
      </c>
      <c r="N13" s="4"/>
      <c r="O13" s="20" t="s">
        <v>17</v>
      </c>
      <c r="P13" s="8">
        <f>_xll.CompeatXL.FinancialFunctions.PL($B$1,$O13,$O$1,$O$2)</f>
        <v>0</v>
      </c>
      <c r="Q13" s="9" t="s">
        <v>4</v>
      </c>
      <c r="T13" s="4"/>
      <c r="U13" s="20" t="s">
        <v>17</v>
      </c>
      <c r="V13" s="8">
        <f>_xll.CompeatXL.FinancialFunctions.PL($B$1,$U13,$U$1,$U$2)</f>
        <v>0</v>
      </c>
      <c r="W13" s="9" t="s">
        <v>4</v>
      </c>
      <c r="Z13" s="4"/>
      <c r="AA13" s="20" t="s">
        <v>17</v>
      </c>
      <c r="AB13" s="8">
        <f>_xll.CompeatXL.FinancialFunctions.PL($B$1,$AA13,$AA$1,$AA$2)</f>
        <v>0</v>
      </c>
      <c r="AC13" s="9" t="s">
        <v>4</v>
      </c>
      <c r="AF13" s="4"/>
      <c r="AG13" s="20" t="s">
        <v>17</v>
      </c>
      <c r="AH13" s="8">
        <f>_xll.CompeatXL.FinancialFunctions.PL($B$1,$AG13,$AG$1,$AG$2)</f>
        <v>0</v>
      </c>
      <c r="AI13" s="9" t="s">
        <v>4</v>
      </c>
      <c r="AL13" s="4"/>
      <c r="AM13" s="20" t="s">
        <v>17</v>
      </c>
      <c r="AN13" s="8">
        <f>_xll.CompeatXL.FinancialFunctions.PL($B$1,$AM13,$AM$1,$AM$2)</f>
        <v>0</v>
      </c>
      <c r="AO13" s="9" t="s">
        <v>4</v>
      </c>
      <c r="AR13" s="4"/>
      <c r="AS13" s="20" t="s">
        <v>17</v>
      </c>
      <c r="AT13" s="8">
        <f>_xll.CompeatXL.FinancialFunctions.PL($B$1,$AS13,$AS$1,$AS$2)</f>
        <v>0</v>
      </c>
      <c r="AU13" s="9" t="s">
        <v>4</v>
      </c>
      <c r="AX13" s="4"/>
      <c r="AY13" s="20" t="s">
        <v>17</v>
      </c>
      <c r="AZ13" s="8">
        <f>_xll.CompeatXL.FinancialFunctions.PL($B$1,$AY13,$AY$1,$AY$2)</f>
        <v>0</v>
      </c>
      <c r="BA13" s="9" t="s">
        <v>4</v>
      </c>
    </row>
    <row r="14" spans="2:53" x14ac:dyDescent="0.25">
      <c r="B14" s="4"/>
      <c r="C14" s="20" t="s">
        <v>18</v>
      </c>
      <c r="D14" s="8">
        <v>9163.64</v>
      </c>
      <c r="E14" s="9" t="s">
        <v>5</v>
      </c>
      <c r="H14" s="4"/>
      <c r="I14" s="20" t="s">
        <v>18</v>
      </c>
      <c r="J14" s="8">
        <f>_xll.CompeatXL.FinancialFunctions.PL($B$1,$I14,$I$1,$I$2)</f>
        <v>567.79999999999995</v>
      </c>
      <c r="K14" s="9" t="s">
        <v>5</v>
      </c>
      <c r="N14" s="4"/>
      <c r="O14" s="20" t="s">
        <v>18</v>
      </c>
      <c r="P14" s="8">
        <f>_xll.CompeatXL.FinancialFunctions.PL($B$1,$O14,$O$1,$O$2)</f>
        <v>0</v>
      </c>
      <c r="Q14" s="9" t="s">
        <v>5</v>
      </c>
      <c r="T14" s="4"/>
      <c r="U14" s="20" t="s">
        <v>18</v>
      </c>
      <c r="V14" s="8">
        <f>_xll.CompeatXL.FinancialFunctions.PL($B$1,$U14,$U$1,$U$2)</f>
        <v>0</v>
      </c>
      <c r="W14" s="9" t="s">
        <v>5</v>
      </c>
      <c r="Z14" s="4"/>
      <c r="AA14" s="20" t="s">
        <v>18</v>
      </c>
      <c r="AB14" s="8">
        <f>_xll.CompeatXL.FinancialFunctions.PL($B$1,$AA14,$AA$1,$AA$2)</f>
        <v>0</v>
      </c>
      <c r="AC14" s="9" t="s">
        <v>5</v>
      </c>
      <c r="AF14" s="4"/>
      <c r="AG14" s="20" t="s">
        <v>18</v>
      </c>
      <c r="AH14" s="8">
        <f>_xll.CompeatXL.FinancialFunctions.PL($B$1,$AG14,$AG$1,$AG$2)</f>
        <v>0</v>
      </c>
      <c r="AI14" s="9" t="s">
        <v>5</v>
      </c>
      <c r="AL14" s="4"/>
      <c r="AM14" s="20" t="s">
        <v>18</v>
      </c>
      <c r="AN14" s="8">
        <f>_xll.CompeatXL.FinancialFunctions.PL($B$1,$AM14,$AM$1,$AM$2)</f>
        <v>0</v>
      </c>
      <c r="AO14" s="9" t="s">
        <v>5</v>
      </c>
      <c r="AR14" s="4"/>
      <c r="AS14" s="20" t="s">
        <v>18</v>
      </c>
      <c r="AT14" s="8">
        <f>_xll.CompeatXL.FinancialFunctions.PL($B$1,$AS14,$AS$1,$AS$2)</f>
        <v>0</v>
      </c>
      <c r="AU14" s="9" t="s">
        <v>5</v>
      </c>
      <c r="AX14" s="4"/>
      <c r="AY14" s="20" t="s">
        <v>18</v>
      </c>
      <c r="AZ14" s="8">
        <f>_xll.CompeatXL.FinancialFunctions.PL($B$1,$AY14,$AY$1,$AY$2)</f>
        <v>0</v>
      </c>
      <c r="BA14" s="9" t="s">
        <v>5</v>
      </c>
    </row>
    <row r="15" spans="2:53" x14ac:dyDescent="0.25">
      <c r="B15" s="4"/>
      <c r="C15" s="20" t="s">
        <v>19</v>
      </c>
      <c r="D15" s="8">
        <f>32313.78-109.78</f>
        <v>32204</v>
      </c>
      <c r="E15" s="9" t="s">
        <v>42</v>
      </c>
      <c r="H15" s="4"/>
      <c r="I15" s="20" t="s">
        <v>19</v>
      </c>
      <c r="J15" s="8">
        <f>_xll.CompeatXL.FinancialFunctions.PL($B$1,$I15,$I$1,$I$2)</f>
        <v>1276.99</v>
      </c>
      <c r="K15" s="9" t="s">
        <v>42</v>
      </c>
      <c r="N15" s="4"/>
      <c r="O15" s="20" t="s">
        <v>19</v>
      </c>
      <c r="P15" s="8">
        <f>_xll.CompeatXL.FinancialFunctions.PL($B$1,$O15,$O$1,$O$2)</f>
        <v>0</v>
      </c>
      <c r="Q15" s="9" t="s">
        <v>42</v>
      </c>
      <c r="T15" s="4"/>
      <c r="U15" s="20" t="s">
        <v>19</v>
      </c>
      <c r="V15" s="8">
        <f>_xll.CompeatXL.FinancialFunctions.PL($B$1,$U15,$U$1,$U$2)</f>
        <v>0</v>
      </c>
      <c r="W15" s="9" t="s">
        <v>42</v>
      </c>
      <c r="Z15" s="4"/>
      <c r="AA15" s="20" t="s">
        <v>19</v>
      </c>
      <c r="AB15" s="8">
        <f>_xll.CompeatXL.FinancialFunctions.PL($B$1,$AA15,$AA$1,$AA$2)</f>
        <v>0</v>
      </c>
      <c r="AC15" s="9" t="s">
        <v>42</v>
      </c>
      <c r="AF15" s="4"/>
      <c r="AG15" s="20" t="s">
        <v>19</v>
      </c>
      <c r="AH15" s="8">
        <f>_xll.CompeatXL.FinancialFunctions.PL($B$1,$AG15,$AG$1,$AG$2)</f>
        <v>0</v>
      </c>
      <c r="AI15" s="9" t="s">
        <v>42</v>
      </c>
      <c r="AL15" s="4"/>
      <c r="AM15" s="20" t="s">
        <v>19</v>
      </c>
      <c r="AN15" s="8">
        <f>_xll.CompeatXL.FinancialFunctions.PL($B$1,$AM15,$AM$1,$AM$2)</f>
        <v>0</v>
      </c>
      <c r="AO15" s="9" t="s">
        <v>42</v>
      </c>
      <c r="AR15" s="4"/>
      <c r="AS15" s="20" t="s">
        <v>19</v>
      </c>
      <c r="AT15" s="8">
        <f>_xll.CompeatXL.FinancialFunctions.PL($B$1,$AS15,$AS$1,$AS$2)</f>
        <v>0</v>
      </c>
      <c r="AU15" s="9" t="s">
        <v>42</v>
      </c>
      <c r="AX15" s="4"/>
      <c r="AY15" s="20" t="s">
        <v>19</v>
      </c>
      <c r="AZ15" s="8">
        <f>_xll.CompeatXL.FinancialFunctions.PL($B$1,$AY15,$AY$1,$AY$2)</f>
        <v>0</v>
      </c>
      <c r="BA15" s="9" t="s">
        <v>42</v>
      </c>
    </row>
    <row r="16" spans="2:53" x14ac:dyDescent="0.25">
      <c r="B16" s="4"/>
      <c r="C16" s="20" t="s">
        <v>20</v>
      </c>
      <c r="D16" s="8">
        <v>7591.1</v>
      </c>
      <c r="E16" s="9" t="s">
        <v>43</v>
      </c>
      <c r="H16" s="4"/>
      <c r="I16" s="20" t="s">
        <v>20</v>
      </c>
      <c r="J16" s="8">
        <f>_xll.CompeatXL.FinancialFunctions.PL($B$1,$I16,$I$1,$I$2)</f>
        <v>40.94</v>
      </c>
      <c r="K16" s="9" t="s">
        <v>43</v>
      </c>
      <c r="N16" s="4"/>
      <c r="O16" s="20" t="s">
        <v>20</v>
      </c>
      <c r="P16" s="8">
        <f>_xll.CompeatXL.FinancialFunctions.PL($B$1,$O16,$O$1,$O$2)</f>
        <v>0</v>
      </c>
      <c r="Q16" s="9" t="s">
        <v>43</v>
      </c>
      <c r="T16" s="4"/>
      <c r="U16" s="20" t="s">
        <v>20</v>
      </c>
      <c r="V16" s="8">
        <f>_xll.CompeatXL.FinancialFunctions.PL($B$1,$U16,$U$1,$U$2)</f>
        <v>0</v>
      </c>
      <c r="W16" s="9" t="s">
        <v>43</v>
      </c>
      <c r="Z16" s="4"/>
      <c r="AA16" s="20" t="s">
        <v>20</v>
      </c>
      <c r="AB16" s="8">
        <f>_xll.CompeatXL.FinancialFunctions.PL($B$1,$AA16,$AA$1,$AA$2)</f>
        <v>0</v>
      </c>
      <c r="AC16" s="9" t="s">
        <v>43</v>
      </c>
      <c r="AF16" s="4"/>
      <c r="AG16" s="20" t="s">
        <v>20</v>
      </c>
      <c r="AH16" s="8">
        <f>_xll.CompeatXL.FinancialFunctions.PL($B$1,$AG16,$AG$1,$AG$2)</f>
        <v>0</v>
      </c>
      <c r="AI16" s="9" t="s">
        <v>43</v>
      </c>
      <c r="AL16" s="4"/>
      <c r="AM16" s="20" t="s">
        <v>20</v>
      </c>
      <c r="AN16" s="8">
        <f>_xll.CompeatXL.FinancialFunctions.PL($B$1,$AM16,$AM$1,$AM$2)</f>
        <v>0</v>
      </c>
      <c r="AO16" s="9" t="s">
        <v>43</v>
      </c>
      <c r="AR16" s="4"/>
      <c r="AS16" s="20" t="s">
        <v>20</v>
      </c>
      <c r="AT16" s="8">
        <f>_xll.CompeatXL.FinancialFunctions.PL($B$1,$AS16,$AS$1,$AS$2)</f>
        <v>0</v>
      </c>
      <c r="AU16" s="9" t="s">
        <v>43</v>
      </c>
      <c r="AX16" s="4"/>
      <c r="AY16" s="20" t="s">
        <v>20</v>
      </c>
      <c r="AZ16" s="8">
        <f>_xll.CompeatXL.FinancialFunctions.PL($B$1,$AY16,$AY$1,$AY$2)</f>
        <v>0</v>
      </c>
      <c r="BA16" s="9" t="s">
        <v>43</v>
      </c>
    </row>
    <row r="17" spans="2:53" x14ac:dyDescent="0.25">
      <c r="B17" s="4"/>
      <c r="C17" s="5"/>
      <c r="D17" s="5"/>
      <c r="E17" s="7"/>
      <c r="H17" s="4"/>
      <c r="I17" s="5"/>
      <c r="J17" s="5"/>
      <c r="K17" s="7"/>
      <c r="N17" s="4"/>
      <c r="O17" s="5"/>
      <c r="P17" s="5"/>
      <c r="Q17" s="7"/>
      <c r="T17" s="4"/>
      <c r="U17" s="5"/>
      <c r="V17" s="5"/>
      <c r="W17" s="7"/>
      <c r="Z17" s="4"/>
      <c r="AA17" s="5"/>
      <c r="AB17" s="5"/>
      <c r="AC17" s="7"/>
      <c r="AF17" s="4"/>
      <c r="AG17" s="5"/>
      <c r="AH17" s="5"/>
      <c r="AI17" s="7"/>
      <c r="AL17" s="4"/>
      <c r="AM17" s="5"/>
      <c r="AN17" s="5"/>
      <c r="AO17" s="7"/>
      <c r="AR17" s="4"/>
      <c r="AS17" s="5"/>
      <c r="AT17" s="5"/>
      <c r="AU17" s="7"/>
      <c r="AX17" s="4"/>
      <c r="AY17" s="5"/>
      <c r="AZ17" s="5"/>
      <c r="BA17" s="7"/>
    </row>
    <row r="18" spans="2:53" x14ac:dyDescent="0.25">
      <c r="B18" s="4"/>
      <c r="C18" s="5" t="s">
        <v>6</v>
      </c>
      <c r="D18" s="10">
        <f>SUM(D9:D16)</f>
        <v>107230.06</v>
      </c>
      <c r="E18" s="7"/>
      <c r="H18" s="4"/>
      <c r="I18" s="5" t="s">
        <v>6</v>
      </c>
      <c r="J18" s="10">
        <f>SUM(J9:J16)</f>
        <v>4948.3399999999992</v>
      </c>
      <c r="K18" s="7"/>
      <c r="N18" s="4"/>
      <c r="O18" s="5" t="s">
        <v>6</v>
      </c>
      <c r="P18" s="10">
        <f>SUM(P9:P16)</f>
        <v>0</v>
      </c>
      <c r="Q18" s="7"/>
      <c r="T18" s="4"/>
      <c r="U18" s="5" t="s">
        <v>6</v>
      </c>
      <c r="V18" s="10">
        <f>SUM(V9:V16)</f>
        <v>0</v>
      </c>
      <c r="W18" s="7"/>
      <c r="Z18" s="4"/>
      <c r="AA18" s="5" t="s">
        <v>6</v>
      </c>
      <c r="AB18" s="10">
        <f>SUM(AB9:AB16)</f>
        <v>0</v>
      </c>
      <c r="AC18" s="7"/>
      <c r="AF18" s="4"/>
      <c r="AG18" s="5" t="s">
        <v>6</v>
      </c>
      <c r="AH18" s="10">
        <f>SUM(AH9:AH16)</f>
        <v>0</v>
      </c>
      <c r="AI18" s="7"/>
      <c r="AL18" s="4"/>
      <c r="AM18" s="5" t="s">
        <v>6</v>
      </c>
      <c r="AN18" s="10">
        <f>SUM(AN9:AN16)</f>
        <v>0</v>
      </c>
      <c r="AO18" s="7"/>
      <c r="AR18" s="4"/>
      <c r="AS18" s="5" t="s">
        <v>6</v>
      </c>
      <c r="AT18" s="10">
        <f>SUM(AT9:AT16)</f>
        <v>0</v>
      </c>
      <c r="AU18" s="7"/>
      <c r="AX18" s="4"/>
      <c r="AY18" s="5" t="s">
        <v>6</v>
      </c>
      <c r="AZ18" s="10">
        <f>SUM(AZ9:AZ16)</f>
        <v>0</v>
      </c>
      <c r="BA18" s="7"/>
    </row>
    <row r="19" spans="2:53" x14ac:dyDescent="0.25">
      <c r="B19" s="4"/>
      <c r="C19" s="5"/>
      <c r="D19" s="5"/>
      <c r="E19" s="7"/>
      <c r="H19" s="4"/>
      <c r="I19" s="5"/>
      <c r="J19" s="5"/>
      <c r="K19" s="7"/>
      <c r="N19" s="4"/>
      <c r="O19" s="5"/>
      <c r="P19" s="5"/>
      <c r="Q19" s="7"/>
      <c r="T19" s="4"/>
      <c r="U19" s="5"/>
      <c r="V19" s="5"/>
      <c r="W19" s="7"/>
      <c r="Z19" s="4"/>
      <c r="AA19" s="5"/>
      <c r="AB19" s="5"/>
      <c r="AC19" s="7"/>
      <c r="AF19" s="4"/>
      <c r="AG19" s="5"/>
      <c r="AH19" s="5"/>
      <c r="AI19" s="7"/>
      <c r="AL19" s="4"/>
      <c r="AM19" s="5"/>
      <c r="AN19" s="5"/>
      <c r="AO19" s="7"/>
      <c r="AR19" s="4"/>
      <c r="AS19" s="5"/>
      <c r="AT19" s="5"/>
      <c r="AU19" s="7"/>
      <c r="AX19" s="4"/>
      <c r="AY19" s="5"/>
      <c r="AZ19" s="5"/>
      <c r="BA19" s="7"/>
    </row>
    <row r="20" spans="2:53" x14ac:dyDescent="0.25">
      <c r="B20" s="4"/>
      <c r="C20" s="5" t="s">
        <v>7</v>
      </c>
      <c r="D20" s="11">
        <f>D7+D18</f>
        <v>125763.03</v>
      </c>
      <c r="E20" s="7"/>
      <c r="H20" s="4"/>
      <c r="I20" s="5" t="s">
        <v>7</v>
      </c>
      <c r="J20" s="11">
        <f>J7+J18</f>
        <v>31107.13</v>
      </c>
      <c r="K20" s="7"/>
      <c r="N20" s="4"/>
      <c r="O20" s="5" t="s">
        <v>7</v>
      </c>
      <c r="P20" s="11">
        <f>P7+P18</f>
        <v>0</v>
      </c>
      <c r="Q20" s="7"/>
      <c r="T20" s="4"/>
      <c r="U20" s="5" t="s">
        <v>7</v>
      </c>
      <c r="V20" s="11">
        <f>V7+V18</f>
        <v>0</v>
      </c>
      <c r="W20" s="7"/>
      <c r="Z20" s="4"/>
      <c r="AA20" s="5" t="s">
        <v>7</v>
      </c>
      <c r="AB20" s="11">
        <f>AB7+AB18</f>
        <v>0</v>
      </c>
      <c r="AC20" s="7"/>
      <c r="AF20" s="4"/>
      <c r="AG20" s="5" t="s">
        <v>7</v>
      </c>
      <c r="AH20" s="11">
        <f>AH7+AH18</f>
        <v>0</v>
      </c>
      <c r="AI20" s="7"/>
      <c r="AL20" s="4"/>
      <c r="AM20" s="5" t="s">
        <v>7</v>
      </c>
      <c r="AN20" s="11">
        <f>AN7+AN18</f>
        <v>0</v>
      </c>
      <c r="AO20" s="7"/>
      <c r="AR20" s="4"/>
      <c r="AS20" s="5" t="s">
        <v>7</v>
      </c>
      <c r="AT20" s="11">
        <f>AT7+AT18</f>
        <v>0</v>
      </c>
      <c r="AU20" s="7"/>
      <c r="AX20" s="4"/>
      <c r="AY20" s="5" t="s">
        <v>7</v>
      </c>
      <c r="AZ20" s="11">
        <f>AZ7+AZ18</f>
        <v>0</v>
      </c>
      <c r="BA20" s="7"/>
    </row>
    <row r="21" spans="2:53" ht="15.75" thickBot="1" x14ac:dyDescent="0.3">
      <c r="B21" s="4"/>
      <c r="C21" s="5"/>
      <c r="D21" s="5"/>
      <c r="E21" s="7"/>
      <c r="H21" s="4"/>
      <c r="I21" s="5"/>
      <c r="J21" s="5"/>
      <c r="K21" s="7"/>
      <c r="N21" s="4"/>
      <c r="O21" s="5"/>
      <c r="P21" s="5"/>
      <c r="Q21" s="7"/>
      <c r="T21" s="4"/>
      <c r="U21" s="5"/>
      <c r="V21" s="5"/>
      <c r="W21" s="7"/>
      <c r="Z21" s="4"/>
      <c r="AA21" s="5"/>
      <c r="AB21" s="5"/>
      <c r="AC21" s="7"/>
      <c r="AF21" s="4"/>
      <c r="AG21" s="5"/>
      <c r="AH21" s="5"/>
      <c r="AI21" s="7"/>
      <c r="AL21" s="4"/>
      <c r="AM21" s="5"/>
      <c r="AN21" s="5"/>
      <c r="AO21" s="7"/>
      <c r="AR21" s="4"/>
      <c r="AS21" s="5"/>
      <c r="AT21" s="5"/>
      <c r="AU21" s="7"/>
      <c r="AX21" s="4"/>
      <c r="AY21" s="5"/>
      <c r="AZ21" s="5"/>
      <c r="BA21" s="7"/>
    </row>
    <row r="22" spans="2:53" ht="15.75" thickBot="1" x14ac:dyDescent="0.3">
      <c r="B22" s="22"/>
      <c r="C22" s="23" t="s">
        <v>8</v>
      </c>
      <c r="D22" s="24">
        <v>26158.79</v>
      </c>
      <c r="E22" s="9" t="s">
        <v>44</v>
      </c>
      <c r="H22" s="22"/>
      <c r="I22" s="23" t="s">
        <v>8</v>
      </c>
      <c r="J22" s="24"/>
      <c r="K22" s="9" t="s">
        <v>44</v>
      </c>
      <c r="N22" s="22"/>
      <c r="O22" s="23" t="s">
        <v>8</v>
      </c>
      <c r="P22" s="24"/>
      <c r="Q22" s="9" t="s">
        <v>44</v>
      </c>
      <c r="T22" s="22"/>
      <c r="U22" s="23" t="s">
        <v>8</v>
      </c>
      <c r="V22" s="24"/>
      <c r="W22" s="9" t="s">
        <v>44</v>
      </c>
      <c r="Z22" s="22"/>
      <c r="AA22" s="23" t="s">
        <v>8</v>
      </c>
      <c r="AB22" s="24"/>
      <c r="AC22" s="9" t="s">
        <v>44</v>
      </c>
      <c r="AF22" s="22"/>
      <c r="AG22" s="23" t="s">
        <v>8</v>
      </c>
      <c r="AH22" s="24"/>
      <c r="AI22" s="9" t="s">
        <v>44</v>
      </c>
      <c r="AL22" s="22"/>
      <c r="AM22" s="23" t="s">
        <v>8</v>
      </c>
      <c r="AN22" s="24"/>
      <c r="AO22" s="9" t="s">
        <v>44</v>
      </c>
      <c r="AR22" s="22"/>
      <c r="AS22" s="23" t="s">
        <v>8</v>
      </c>
      <c r="AT22" s="24"/>
      <c r="AU22" s="9" t="s">
        <v>44</v>
      </c>
      <c r="AX22" s="22"/>
      <c r="AY22" s="23" t="s">
        <v>8</v>
      </c>
      <c r="AZ22" s="24"/>
      <c r="BA22" s="9" t="s">
        <v>44</v>
      </c>
    </row>
    <row r="23" spans="2:53" x14ac:dyDescent="0.25">
      <c r="B23" s="4"/>
      <c r="C23" s="29"/>
      <c r="D23" s="29"/>
      <c r="E23" s="30"/>
      <c r="H23" s="4"/>
      <c r="I23" s="29"/>
      <c r="J23" s="29"/>
      <c r="K23" s="30"/>
      <c r="N23" s="4"/>
      <c r="O23" s="29"/>
      <c r="P23" s="29"/>
      <c r="Q23" s="30"/>
      <c r="T23" s="4"/>
      <c r="U23" s="29"/>
      <c r="V23" s="29"/>
      <c r="W23" s="30"/>
      <c r="Z23" s="4"/>
      <c r="AA23" s="29"/>
      <c r="AB23" s="29"/>
      <c r="AC23" s="30"/>
      <c r="AF23" s="4"/>
      <c r="AG23" s="29"/>
      <c r="AH23" s="29"/>
      <c r="AI23" s="30"/>
      <c r="AL23" s="4"/>
      <c r="AM23" s="29"/>
      <c r="AN23" s="29"/>
      <c r="AO23" s="30"/>
      <c r="AR23" s="4"/>
      <c r="AS23" s="29"/>
      <c r="AT23" s="29"/>
      <c r="AU23" s="30"/>
      <c r="AX23" s="4"/>
      <c r="AY23" s="29"/>
      <c r="AZ23" s="29"/>
      <c r="BA23" s="30"/>
    </row>
    <row r="24" spans="2:53" x14ac:dyDescent="0.25">
      <c r="B24" s="4"/>
      <c r="C24" s="5"/>
      <c r="D24" s="5"/>
      <c r="E24" s="7"/>
      <c r="H24" s="4"/>
      <c r="I24" s="5"/>
      <c r="J24" s="5"/>
      <c r="K24" s="7"/>
      <c r="N24" s="4"/>
      <c r="O24" s="5"/>
      <c r="P24" s="5"/>
      <c r="Q24" s="7"/>
      <c r="T24" s="4"/>
      <c r="U24" s="5"/>
      <c r="V24" s="5"/>
      <c r="W24" s="7"/>
      <c r="Z24" s="4"/>
      <c r="AA24" s="5"/>
      <c r="AB24" s="5"/>
      <c r="AC24" s="7"/>
      <c r="AF24" s="4"/>
      <c r="AG24" s="5"/>
      <c r="AH24" s="5"/>
      <c r="AI24" s="7"/>
      <c r="AL24" s="4"/>
      <c r="AM24" s="5"/>
      <c r="AN24" s="5"/>
      <c r="AO24" s="7"/>
      <c r="AR24" s="4"/>
      <c r="AS24" s="5"/>
      <c r="AT24" s="5"/>
      <c r="AU24" s="7"/>
      <c r="AX24" s="4"/>
      <c r="AY24" s="5"/>
      <c r="AZ24" s="5"/>
      <c r="BA24" s="7"/>
    </row>
    <row r="25" spans="2:53" x14ac:dyDescent="0.25">
      <c r="B25" s="4"/>
      <c r="C25" s="5" t="s">
        <v>9</v>
      </c>
      <c r="D25" s="12">
        <f>D20-D22</f>
        <v>99604.239999999991</v>
      </c>
      <c r="E25" s="7"/>
      <c r="H25" s="4"/>
      <c r="I25" s="5" t="s">
        <v>9</v>
      </c>
      <c r="J25" s="12">
        <f>J20-J22</f>
        <v>31107.13</v>
      </c>
      <c r="K25" s="7"/>
      <c r="N25" s="4"/>
      <c r="O25" s="5" t="s">
        <v>9</v>
      </c>
      <c r="P25" s="12">
        <f>P20-P22</f>
        <v>0</v>
      </c>
      <c r="Q25" s="7"/>
      <c r="T25" s="4"/>
      <c r="U25" s="5" t="s">
        <v>9</v>
      </c>
      <c r="V25" s="12">
        <f>V20-V22</f>
        <v>0</v>
      </c>
      <c r="W25" s="7"/>
      <c r="Z25" s="4"/>
      <c r="AA25" s="5" t="s">
        <v>9</v>
      </c>
      <c r="AB25" s="12">
        <f>AB20-AB22</f>
        <v>0</v>
      </c>
      <c r="AC25" s="7"/>
      <c r="AF25" s="4"/>
      <c r="AG25" s="5" t="s">
        <v>9</v>
      </c>
      <c r="AH25" s="12">
        <f>AH20-AH22</f>
        <v>0</v>
      </c>
      <c r="AI25" s="7"/>
      <c r="AL25" s="4"/>
      <c r="AM25" s="5" t="s">
        <v>9</v>
      </c>
      <c r="AN25" s="12">
        <f>AN20-AN22</f>
        <v>0</v>
      </c>
      <c r="AO25" s="7"/>
      <c r="AR25" s="4"/>
      <c r="AS25" s="5" t="s">
        <v>9</v>
      </c>
      <c r="AT25" s="12">
        <f>AT20-AT22</f>
        <v>0</v>
      </c>
      <c r="AU25" s="7"/>
      <c r="AX25" s="4"/>
      <c r="AY25" s="5" t="s">
        <v>9</v>
      </c>
      <c r="AZ25" s="12">
        <f>AZ20-AZ22</f>
        <v>0</v>
      </c>
      <c r="BA25" s="7"/>
    </row>
    <row r="26" spans="2:53" x14ac:dyDescent="0.25">
      <c r="B26" s="4"/>
      <c r="C26" s="5"/>
      <c r="D26" s="5"/>
      <c r="E26" s="7"/>
      <c r="H26" s="4"/>
      <c r="I26" s="5"/>
      <c r="J26" s="5"/>
      <c r="K26" s="7"/>
      <c r="N26" s="4"/>
      <c r="O26" s="5"/>
      <c r="P26" s="5"/>
      <c r="Q26" s="7"/>
      <c r="T26" s="4"/>
      <c r="U26" s="5"/>
      <c r="V26" s="5"/>
      <c r="W26" s="7"/>
      <c r="Z26" s="4"/>
      <c r="AA26" s="5"/>
      <c r="AB26" s="5"/>
      <c r="AC26" s="7"/>
      <c r="AF26" s="4"/>
      <c r="AG26" s="5"/>
      <c r="AH26" s="5"/>
      <c r="AI26" s="7"/>
      <c r="AL26" s="4"/>
      <c r="AM26" s="5"/>
      <c r="AN26" s="5"/>
      <c r="AO26" s="7"/>
      <c r="AR26" s="4"/>
      <c r="AS26" s="5"/>
      <c r="AT26" s="5"/>
      <c r="AU26" s="7"/>
      <c r="AX26" s="4"/>
      <c r="AY26" s="5"/>
      <c r="AZ26" s="5"/>
      <c r="BA26" s="7"/>
    </row>
    <row r="27" spans="2:53" x14ac:dyDescent="0.25">
      <c r="B27" s="25" t="s">
        <v>46</v>
      </c>
      <c r="C27" s="5" t="s">
        <v>10</v>
      </c>
      <c r="D27" s="8">
        <f>_xll.CompeatXL.FinancialFunctions.PL($B$1,$B27,$C$1,$C$2)*(-1)</f>
        <v>377229.8</v>
      </c>
      <c r="E27" s="7"/>
      <c r="H27" s="25" t="s">
        <v>46</v>
      </c>
      <c r="I27" s="5" t="s">
        <v>10</v>
      </c>
      <c r="J27" s="8">
        <f>_xll.CompeatXL.FinancialFunctions.PL($B$1,$H27,$I$1,$I$2)*(-1)</f>
        <v>44337.26</v>
      </c>
      <c r="K27" s="7"/>
      <c r="N27" s="25" t="s">
        <v>46</v>
      </c>
      <c r="O27" s="5" t="s">
        <v>10</v>
      </c>
      <c r="P27" s="8">
        <f>_xll.CompeatXL.FinancialFunctions.PL($B$1,$N27,$O$1,$O$2)*(-1)</f>
        <v>0</v>
      </c>
      <c r="Q27" s="7"/>
      <c r="T27" s="25" t="s">
        <v>46</v>
      </c>
      <c r="U27" s="5" t="s">
        <v>10</v>
      </c>
      <c r="V27" s="8">
        <f>_xll.CompeatXL.FinancialFunctions.PL($B$1,$T27,$U$1,$U$2)*(-1)</f>
        <v>0</v>
      </c>
      <c r="W27" s="7"/>
      <c r="Z27" s="25" t="s">
        <v>46</v>
      </c>
      <c r="AA27" s="5" t="s">
        <v>10</v>
      </c>
      <c r="AB27" s="8">
        <f>_xll.CompeatXL.FinancialFunctions.PL($B$1,$Z27,$AA$1,$AA$2)*(-1)</f>
        <v>0</v>
      </c>
      <c r="AC27" s="7"/>
      <c r="AF27" s="25" t="s">
        <v>46</v>
      </c>
      <c r="AG27" s="5" t="s">
        <v>10</v>
      </c>
      <c r="AH27" s="8">
        <f>_xll.CompeatXL.FinancialFunctions.PL($B$1,$AF27,$AG$1,$AG$2)*(-1)</f>
        <v>0</v>
      </c>
      <c r="AI27" s="7"/>
      <c r="AL27" s="25" t="s">
        <v>46</v>
      </c>
      <c r="AM27" s="5" t="s">
        <v>10</v>
      </c>
      <c r="AN27" s="8">
        <f>_xll.CompeatXL.FinancialFunctions.PL($B$1,$AL27,$AM$1,$AM$2)*(-1)</f>
        <v>0</v>
      </c>
      <c r="AO27" s="7"/>
      <c r="AR27" s="25" t="s">
        <v>46</v>
      </c>
      <c r="AS27" s="5" t="s">
        <v>10</v>
      </c>
      <c r="AT27" s="8">
        <f>_xll.CompeatXL.FinancialFunctions.PL($B$1,$AR27,$AS$1,$AS$2)*(-1)</f>
        <v>0</v>
      </c>
      <c r="AU27" s="7"/>
      <c r="AX27" s="25" t="s">
        <v>46</v>
      </c>
      <c r="AY27" s="5" t="s">
        <v>10</v>
      </c>
      <c r="AZ27" s="8">
        <f>_xll.CompeatXL.FinancialFunctions.PL($B$1,$AX27,$AY$1,$AY$2)*(-1)</f>
        <v>0</v>
      </c>
      <c r="BA27" s="7"/>
    </row>
    <row r="28" spans="2:53" x14ac:dyDescent="0.25">
      <c r="B28" s="31"/>
      <c r="C28" s="32"/>
      <c r="D28" s="32"/>
      <c r="E28" s="33"/>
      <c r="H28" s="31"/>
      <c r="I28" s="32"/>
      <c r="J28" s="32"/>
      <c r="K28" s="33"/>
      <c r="N28" s="31"/>
      <c r="O28" s="32"/>
      <c r="P28" s="32"/>
      <c r="Q28" s="33"/>
      <c r="T28" s="31"/>
      <c r="U28" s="32"/>
      <c r="V28" s="32"/>
      <c r="W28" s="33"/>
      <c r="Z28" s="31"/>
      <c r="AA28" s="32"/>
      <c r="AB28" s="32"/>
      <c r="AC28" s="33"/>
      <c r="AF28" s="31"/>
      <c r="AG28" s="32"/>
      <c r="AH28" s="32"/>
      <c r="AI28" s="33"/>
      <c r="AL28" s="31"/>
      <c r="AM28" s="32"/>
      <c r="AN28" s="32"/>
      <c r="AO28" s="33"/>
      <c r="AR28" s="31"/>
      <c r="AS28" s="32"/>
      <c r="AT28" s="32"/>
      <c r="AU28" s="33"/>
      <c r="AX28" s="31"/>
      <c r="AY28" s="32"/>
      <c r="AZ28" s="32"/>
      <c r="BA28" s="33"/>
    </row>
    <row r="29" spans="2:53" x14ac:dyDescent="0.25">
      <c r="B29" s="31"/>
      <c r="C29" s="32"/>
      <c r="D29" s="32"/>
      <c r="E29" s="33"/>
      <c r="H29" s="31"/>
      <c r="I29" s="32"/>
      <c r="J29" s="32"/>
      <c r="K29" s="33"/>
      <c r="N29" s="31"/>
      <c r="O29" s="32"/>
      <c r="P29" s="32"/>
      <c r="Q29" s="33"/>
      <c r="T29" s="31"/>
      <c r="U29" s="32"/>
      <c r="V29" s="32"/>
      <c r="W29" s="33"/>
      <c r="Z29" s="31"/>
      <c r="AA29" s="32"/>
      <c r="AB29" s="32"/>
      <c r="AC29" s="33"/>
      <c r="AF29" s="31"/>
      <c r="AG29" s="32"/>
      <c r="AH29" s="32"/>
      <c r="AI29" s="33"/>
      <c r="AL29" s="31"/>
      <c r="AM29" s="32"/>
      <c r="AN29" s="32"/>
      <c r="AO29" s="33"/>
      <c r="AR29" s="31"/>
      <c r="AS29" s="32"/>
      <c r="AT29" s="32"/>
      <c r="AU29" s="33"/>
      <c r="AX29" s="31"/>
      <c r="AY29" s="32"/>
      <c r="AZ29" s="32"/>
      <c r="BA29" s="33"/>
    </row>
    <row r="30" spans="2:53" x14ac:dyDescent="0.25">
      <c r="B30" s="4"/>
      <c r="C30" s="20" t="s">
        <v>29</v>
      </c>
      <c r="D30" s="13">
        <f>D25/D27</f>
        <v>0.26404128199839988</v>
      </c>
      <c r="E30" s="7"/>
      <c r="H30" s="4"/>
      <c r="I30" s="20" t="s">
        <v>29</v>
      </c>
      <c r="J30" s="13">
        <f>J25/J27</f>
        <v>0.70160244453536369</v>
      </c>
      <c r="K30" s="7"/>
      <c r="N30" s="4"/>
      <c r="O30" s="20" t="s">
        <v>29</v>
      </c>
      <c r="P30" s="13" t="e">
        <f>P25/P27</f>
        <v>#DIV/0!</v>
      </c>
      <c r="Q30" s="7"/>
      <c r="T30" s="4"/>
      <c r="U30" s="20" t="s">
        <v>29</v>
      </c>
      <c r="V30" s="13" t="e">
        <f>V25/V27</f>
        <v>#DIV/0!</v>
      </c>
      <c r="W30" s="7"/>
      <c r="Z30" s="4"/>
      <c r="AA30" s="20" t="s">
        <v>29</v>
      </c>
      <c r="AB30" s="13" t="e">
        <f>AB25/AB27</f>
        <v>#DIV/0!</v>
      </c>
      <c r="AC30" s="7"/>
      <c r="AF30" s="4"/>
      <c r="AG30" s="20" t="s">
        <v>29</v>
      </c>
      <c r="AH30" s="13" t="e">
        <f>AH25/AH27</f>
        <v>#DIV/0!</v>
      </c>
      <c r="AI30" s="7"/>
      <c r="AL30" s="4"/>
      <c r="AM30" s="20" t="s">
        <v>29</v>
      </c>
      <c r="AN30" s="13" t="e">
        <f>AN25/AN27</f>
        <v>#DIV/0!</v>
      </c>
      <c r="AO30" s="7"/>
      <c r="AR30" s="4"/>
      <c r="AS30" s="20" t="s">
        <v>29</v>
      </c>
      <c r="AT30" s="13" t="e">
        <f>AT25/AT27</f>
        <v>#DIV/0!</v>
      </c>
      <c r="AU30" s="7"/>
      <c r="AX30" s="4"/>
      <c r="AY30" s="20" t="s">
        <v>29</v>
      </c>
      <c r="AZ30" s="13" t="e">
        <f>AZ25/AZ27</f>
        <v>#DIV/0!</v>
      </c>
      <c r="BA30" s="7"/>
    </row>
    <row r="31" spans="2:53" x14ac:dyDescent="0.25">
      <c r="B31" s="4"/>
      <c r="C31" s="5"/>
      <c r="D31" s="14"/>
      <c r="E31" s="7"/>
      <c r="H31" s="4"/>
      <c r="I31" s="5"/>
      <c r="J31" s="14"/>
      <c r="K31" s="7"/>
      <c r="N31" s="4"/>
      <c r="O31" s="5"/>
      <c r="P31" s="14"/>
      <c r="Q31" s="7"/>
      <c r="T31" s="4"/>
      <c r="U31" s="5"/>
      <c r="V31" s="14"/>
      <c r="W31" s="7"/>
      <c r="Z31" s="4"/>
      <c r="AA31" s="5"/>
      <c r="AB31" s="14"/>
      <c r="AC31" s="7"/>
      <c r="AF31" s="4"/>
      <c r="AG31" s="5"/>
      <c r="AH31" s="14"/>
      <c r="AI31" s="7"/>
      <c r="AL31" s="4"/>
      <c r="AM31" s="5"/>
      <c r="AN31" s="14"/>
      <c r="AO31" s="7"/>
      <c r="AR31" s="4"/>
      <c r="AS31" s="5"/>
      <c r="AT31" s="14"/>
      <c r="AU31" s="7"/>
      <c r="AX31" s="4"/>
      <c r="AY31" s="5"/>
      <c r="AZ31" s="14"/>
      <c r="BA31" s="7"/>
    </row>
    <row r="32" spans="2:53" x14ac:dyDescent="0.25">
      <c r="B32" s="4"/>
      <c r="C32" s="5" t="s">
        <v>11</v>
      </c>
      <c r="D32" s="15">
        <v>0.27</v>
      </c>
      <c r="E32" s="7"/>
      <c r="H32" s="4"/>
      <c r="I32" s="5" t="s">
        <v>11</v>
      </c>
      <c r="J32" s="15">
        <v>0.27</v>
      </c>
      <c r="K32" s="7"/>
      <c r="N32" s="4"/>
      <c r="O32" s="5" t="s">
        <v>11</v>
      </c>
      <c r="P32" s="15">
        <v>0.27</v>
      </c>
      <c r="Q32" s="7"/>
      <c r="T32" s="4"/>
      <c r="U32" s="5" t="s">
        <v>11</v>
      </c>
      <c r="V32" s="15">
        <v>0.27</v>
      </c>
      <c r="W32" s="7"/>
      <c r="Z32" s="4"/>
      <c r="AA32" s="5" t="s">
        <v>11</v>
      </c>
      <c r="AB32" s="15">
        <v>0.27</v>
      </c>
      <c r="AC32" s="7"/>
      <c r="AF32" s="4"/>
      <c r="AG32" s="5" t="s">
        <v>11</v>
      </c>
      <c r="AH32" s="15">
        <v>0.27</v>
      </c>
      <c r="AI32" s="7"/>
      <c r="AL32" s="4"/>
      <c r="AM32" s="5" t="s">
        <v>11</v>
      </c>
      <c r="AN32" s="15">
        <v>0.27</v>
      </c>
      <c r="AO32" s="7"/>
      <c r="AR32" s="4"/>
      <c r="AS32" s="5" t="s">
        <v>11</v>
      </c>
      <c r="AT32" s="15">
        <v>0.27</v>
      </c>
      <c r="AU32" s="7"/>
      <c r="AX32" s="4"/>
      <c r="AY32" s="5" t="s">
        <v>11</v>
      </c>
      <c r="AZ32" s="15">
        <v>0.27</v>
      </c>
      <c r="BA32" s="7"/>
    </row>
    <row r="33" spans="2:53" x14ac:dyDescent="0.25">
      <c r="B33" s="4"/>
      <c r="C33" s="5"/>
      <c r="D33" s="14"/>
      <c r="E33" s="7"/>
      <c r="H33" s="4"/>
      <c r="I33" s="5"/>
      <c r="J33" s="14"/>
      <c r="K33" s="7"/>
      <c r="N33" s="4"/>
      <c r="O33" s="5"/>
      <c r="P33" s="14"/>
      <c r="Q33" s="7"/>
      <c r="T33" s="4"/>
      <c r="U33" s="5"/>
      <c r="V33" s="14"/>
      <c r="W33" s="7"/>
      <c r="Z33" s="4"/>
      <c r="AA33" s="5"/>
      <c r="AB33" s="14"/>
      <c r="AC33" s="7"/>
      <c r="AF33" s="4"/>
      <c r="AG33" s="5"/>
      <c r="AH33" s="14"/>
      <c r="AI33" s="7"/>
      <c r="AL33" s="4"/>
      <c r="AM33" s="5"/>
      <c r="AN33" s="14"/>
      <c r="AO33" s="7"/>
      <c r="AR33" s="4"/>
      <c r="AS33" s="5"/>
      <c r="AT33" s="14"/>
      <c r="AU33" s="7"/>
      <c r="AX33" s="4"/>
      <c r="AY33" s="5"/>
      <c r="AZ33" s="14"/>
      <c r="BA33" s="7"/>
    </row>
    <row r="34" spans="2:53" x14ac:dyDescent="0.25">
      <c r="B34" s="4"/>
      <c r="C34" s="5" t="s">
        <v>12</v>
      </c>
      <c r="D34" s="16">
        <f>D30-D32</f>
        <v>-5.9587180016001384E-3</v>
      </c>
      <c r="E34" s="7"/>
      <c r="H34" s="4"/>
      <c r="I34" s="5" t="s">
        <v>12</v>
      </c>
      <c r="J34" s="16">
        <f>J30-J32</f>
        <v>0.43160244453536367</v>
      </c>
      <c r="K34" s="7"/>
      <c r="N34" s="4"/>
      <c r="O34" s="5" t="s">
        <v>12</v>
      </c>
      <c r="P34" s="16" t="e">
        <f>P30-P32</f>
        <v>#DIV/0!</v>
      </c>
      <c r="Q34" s="7"/>
      <c r="T34" s="4"/>
      <c r="U34" s="5" t="s">
        <v>12</v>
      </c>
      <c r="V34" s="16" t="e">
        <f>V30-V32</f>
        <v>#DIV/0!</v>
      </c>
      <c r="W34" s="7"/>
      <c r="Z34" s="4"/>
      <c r="AA34" s="5" t="s">
        <v>12</v>
      </c>
      <c r="AB34" s="16" t="e">
        <f>AB30-AB32</f>
        <v>#DIV/0!</v>
      </c>
      <c r="AC34" s="7"/>
      <c r="AF34" s="4"/>
      <c r="AG34" s="5" t="s">
        <v>12</v>
      </c>
      <c r="AH34" s="16" t="e">
        <f>AH30-AH32</f>
        <v>#DIV/0!</v>
      </c>
      <c r="AI34" s="7"/>
      <c r="AL34" s="4"/>
      <c r="AM34" s="5" t="s">
        <v>12</v>
      </c>
      <c r="AN34" s="16" t="e">
        <f>AN30-AN32</f>
        <v>#DIV/0!</v>
      </c>
      <c r="AO34" s="7"/>
      <c r="AR34" s="4"/>
      <c r="AS34" s="5" t="s">
        <v>12</v>
      </c>
      <c r="AT34" s="16" t="e">
        <f>AT30-AT32</f>
        <v>#DIV/0!</v>
      </c>
      <c r="AU34" s="7"/>
      <c r="AX34" s="4"/>
      <c r="AY34" s="5" t="s">
        <v>12</v>
      </c>
      <c r="AZ34" s="16" t="e">
        <f>AZ30-AZ32</f>
        <v>#DIV/0!</v>
      </c>
      <c r="BA34" s="7"/>
    </row>
    <row r="35" spans="2:53" ht="15.75" thickBot="1" x14ac:dyDescent="0.3">
      <c r="B35" s="17"/>
      <c r="C35" s="18"/>
      <c r="D35" s="18"/>
      <c r="E35" s="19"/>
      <c r="H35" s="17"/>
      <c r="I35" s="18"/>
      <c r="J35" s="18"/>
      <c r="K35" s="19"/>
      <c r="N35" s="17"/>
      <c r="O35" s="18"/>
      <c r="P35" s="18"/>
      <c r="Q35" s="19"/>
      <c r="T35" s="17"/>
      <c r="U35" s="18"/>
      <c r="V35" s="18"/>
      <c r="W35" s="19"/>
      <c r="Z35" s="17"/>
      <c r="AA35" s="18"/>
      <c r="AB35" s="18"/>
      <c r="AC35" s="19"/>
      <c r="AF35" s="17"/>
      <c r="AG35" s="18"/>
      <c r="AH35" s="18"/>
      <c r="AI35" s="19"/>
      <c r="AL35" s="17"/>
      <c r="AM35" s="18"/>
      <c r="AN35" s="18"/>
      <c r="AO35" s="19"/>
      <c r="AR35" s="17"/>
      <c r="AS35" s="18"/>
      <c r="AT35" s="18"/>
      <c r="AU35" s="19"/>
      <c r="AX35" s="17"/>
      <c r="AY35" s="18"/>
      <c r="AZ35" s="18"/>
      <c r="BA35" s="19"/>
    </row>
    <row r="40" spans="2:53" ht="15.75" thickBot="1" x14ac:dyDescent="0.3">
      <c r="B40" s="27" t="s">
        <v>40</v>
      </c>
      <c r="C40" s="27"/>
      <c r="D40" s="27"/>
      <c r="E40" s="27"/>
      <c r="H40" s="27" t="s">
        <v>40</v>
      </c>
      <c r="I40" s="27"/>
      <c r="J40" s="27"/>
      <c r="K40" s="27"/>
      <c r="N40" s="27" t="s">
        <v>40</v>
      </c>
      <c r="O40" s="27"/>
      <c r="P40" s="27"/>
      <c r="Q40" s="27"/>
      <c r="T40" s="27" t="s">
        <v>40</v>
      </c>
      <c r="U40" s="27"/>
      <c r="V40" s="27"/>
      <c r="W40" s="27"/>
      <c r="Z40" s="27" t="s">
        <v>40</v>
      </c>
      <c r="AA40" s="27"/>
      <c r="AB40" s="27"/>
      <c r="AC40" s="27"/>
      <c r="AF40" s="27" t="s">
        <v>40</v>
      </c>
      <c r="AG40" s="27"/>
      <c r="AH40" s="27"/>
      <c r="AI40" s="27"/>
      <c r="AL40" s="27" t="s">
        <v>40</v>
      </c>
      <c r="AM40" s="27"/>
      <c r="AN40" s="27"/>
      <c r="AO40" s="27"/>
      <c r="AR40" s="27" t="s">
        <v>40</v>
      </c>
      <c r="AS40" s="27"/>
      <c r="AT40" s="27"/>
      <c r="AU40" s="27"/>
      <c r="AX40" s="27" t="s">
        <v>40</v>
      </c>
      <c r="AY40" s="27"/>
      <c r="AZ40" s="27"/>
      <c r="BA40" s="27"/>
    </row>
    <row r="41" spans="2:53" x14ac:dyDescent="0.25">
      <c r="B41" s="1"/>
      <c r="C41" s="2"/>
      <c r="D41" s="2"/>
      <c r="E41" s="3"/>
      <c r="H41" s="1"/>
      <c r="I41" s="2"/>
      <c r="J41" s="2"/>
      <c r="K41" s="3"/>
      <c r="N41" s="1"/>
      <c r="O41" s="2"/>
      <c r="P41" s="2"/>
      <c r="Q41" s="3"/>
      <c r="T41" s="1"/>
      <c r="U41" s="2"/>
      <c r="V41" s="2"/>
      <c r="W41" s="3"/>
      <c r="Z41" s="1"/>
      <c r="AA41" s="2"/>
      <c r="AB41" s="2"/>
      <c r="AC41" s="3"/>
      <c r="AF41" s="1"/>
      <c r="AG41" s="2"/>
      <c r="AH41" s="2"/>
      <c r="AI41" s="3"/>
      <c r="AL41" s="1"/>
      <c r="AM41" s="2"/>
      <c r="AN41" s="2"/>
      <c r="AO41" s="3"/>
      <c r="AR41" s="1"/>
      <c r="AS41" s="2"/>
      <c r="AT41" s="2"/>
      <c r="AU41" s="3"/>
      <c r="AX41" s="1"/>
      <c r="AY41" s="2"/>
      <c r="AZ41" s="2"/>
      <c r="BA41" s="3"/>
    </row>
    <row r="42" spans="2:53" x14ac:dyDescent="0.25">
      <c r="B42" s="4" t="s">
        <v>0</v>
      </c>
      <c r="C42" s="5"/>
      <c r="D42" s="6">
        <v>70296.94</v>
      </c>
      <c r="E42" s="7"/>
      <c r="H42" s="4" t="s">
        <v>0</v>
      </c>
      <c r="I42" s="5"/>
      <c r="J42" s="6">
        <f>D52</f>
        <v>53592.91</v>
      </c>
      <c r="K42" s="7"/>
      <c r="N42" s="4" t="s">
        <v>0</v>
      </c>
      <c r="O42" s="5"/>
      <c r="P42" s="6">
        <f>J52</f>
        <v>0</v>
      </c>
      <c r="Q42" s="7"/>
      <c r="T42" s="4" t="s">
        <v>0</v>
      </c>
      <c r="U42" s="5"/>
      <c r="V42" s="6">
        <f>P52</f>
        <v>0</v>
      </c>
      <c r="W42" s="7"/>
      <c r="Z42" s="4" t="s">
        <v>0</v>
      </c>
      <c r="AA42" s="5"/>
      <c r="AB42" s="6">
        <f>V52</f>
        <v>0</v>
      </c>
      <c r="AC42" s="7"/>
      <c r="AF42" s="4" t="s">
        <v>0</v>
      </c>
      <c r="AG42" s="5"/>
      <c r="AH42" s="6">
        <f>AB52</f>
        <v>0</v>
      </c>
      <c r="AI42" s="7"/>
      <c r="AL42" s="4" t="s">
        <v>0</v>
      </c>
      <c r="AM42" s="5"/>
      <c r="AN42" s="6">
        <f>AH52</f>
        <v>0</v>
      </c>
      <c r="AO42" s="7"/>
      <c r="AR42" s="4" t="s">
        <v>0</v>
      </c>
      <c r="AS42" s="5"/>
      <c r="AT42" s="6">
        <f>AN52</f>
        <v>0</v>
      </c>
      <c r="AU42" s="7"/>
      <c r="AX42" s="4" t="s">
        <v>0</v>
      </c>
      <c r="AY42" s="5"/>
      <c r="AZ42" s="6">
        <f>AT52</f>
        <v>0</v>
      </c>
      <c r="BA42" s="7"/>
    </row>
    <row r="43" spans="2:53" x14ac:dyDescent="0.25">
      <c r="B43" s="4"/>
      <c r="C43" s="5"/>
      <c r="D43" s="5"/>
      <c r="E43" s="7"/>
      <c r="H43" s="4"/>
      <c r="I43" s="5"/>
      <c r="J43" s="5"/>
      <c r="K43" s="7"/>
      <c r="N43" s="4"/>
      <c r="O43" s="5"/>
      <c r="P43" s="5"/>
      <c r="Q43" s="7"/>
      <c r="T43" s="4"/>
      <c r="U43" s="5"/>
      <c r="V43" s="5"/>
      <c r="W43" s="7"/>
      <c r="Z43" s="4"/>
      <c r="AA43" s="5"/>
      <c r="AB43" s="5"/>
      <c r="AC43" s="7"/>
      <c r="AF43" s="4"/>
      <c r="AG43" s="5"/>
      <c r="AH43" s="5"/>
      <c r="AI43" s="7"/>
      <c r="AL43" s="4"/>
      <c r="AM43" s="5"/>
      <c r="AN43" s="5"/>
      <c r="AO43" s="7"/>
      <c r="AR43" s="4"/>
      <c r="AS43" s="5"/>
      <c r="AT43" s="5"/>
      <c r="AU43" s="7"/>
      <c r="AX43" s="4"/>
      <c r="AY43" s="5"/>
      <c r="AZ43" s="5"/>
      <c r="BA43" s="7"/>
    </row>
    <row r="44" spans="2:53" x14ac:dyDescent="0.25">
      <c r="B44" s="4"/>
      <c r="C44" s="20" t="s">
        <v>21</v>
      </c>
      <c r="D44" s="8">
        <v>9178.52</v>
      </c>
      <c r="E44" s="9" t="s">
        <v>24</v>
      </c>
      <c r="H44" s="4"/>
      <c r="I44" s="20" t="s">
        <v>21</v>
      </c>
      <c r="J44" s="8">
        <f>_xll.CompeatXL.FinancialFunctions.PL($B$1,$I44,$I$1,$I$2)</f>
        <v>-693.72</v>
      </c>
      <c r="K44" s="9" t="s">
        <v>24</v>
      </c>
      <c r="N44" s="4"/>
      <c r="O44" s="20" t="s">
        <v>21</v>
      </c>
      <c r="P44" s="8">
        <f>_xll.CompeatXL.FinancialFunctions.PL($B$1,$O44,$O$1,$O$2)</f>
        <v>0</v>
      </c>
      <c r="Q44" s="9" t="s">
        <v>24</v>
      </c>
      <c r="T44" s="4"/>
      <c r="U44" s="20" t="s">
        <v>21</v>
      </c>
      <c r="V44" s="8">
        <f>_xll.CompeatXL.FinancialFunctions.PL($B$1,$U44,$U$1,$U$2)</f>
        <v>0</v>
      </c>
      <c r="W44" s="9" t="s">
        <v>24</v>
      </c>
      <c r="Z44" s="4"/>
      <c r="AA44" s="20" t="s">
        <v>21</v>
      </c>
      <c r="AB44" s="8">
        <f>_xll.CompeatXL.FinancialFunctions.PL($B$1,$AA44,$AA$1,$AA$2)</f>
        <v>0</v>
      </c>
      <c r="AC44" s="9" t="s">
        <v>24</v>
      </c>
      <c r="AF44" s="4"/>
      <c r="AG44" s="20" t="s">
        <v>21</v>
      </c>
      <c r="AH44" s="8">
        <f>_xll.CompeatXL.FinancialFunctions.PL($B$1,$AG44,$AG$1,$AG$2)</f>
        <v>0</v>
      </c>
      <c r="AI44" s="9" t="s">
        <v>24</v>
      </c>
      <c r="AL44" s="4"/>
      <c r="AM44" s="20" t="s">
        <v>21</v>
      </c>
      <c r="AN44" s="8">
        <f>_xll.CompeatXL.FinancialFunctions.PL($B$1,$AM44,$AM$1,$AM$2)</f>
        <v>0</v>
      </c>
      <c r="AO44" s="9" t="s">
        <v>24</v>
      </c>
      <c r="AR44" s="4"/>
      <c r="AS44" s="20" t="s">
        <v>21</v>
      </c>
      <c r="AT44" s="8">
        <f>_xll.CompeatXL.FinancialFunctions.PL($B$1,$AS44,$AS$1,$AS$2)</f>
        <v>0</v>
      </c>
      <c r="AU44" s="9" t="s">
        <v>24</v>
      </c>
      <c r="AX44" s="4"/>
      <c r="AY44" s="20" t="s">
        <v>21</v>
      </c>
      <c r="AZ44" s="8">
        <f>_xll.CompeatXL.FinancialFunctions.PL($B$1,$AY44,$AY$1,$AY$2)</f>
        <v>0</v>
      </c>
      <c r="BA44" s="9" t="s">
        <v>24</v>
      </c>
    </row>
    <row r="45" spans="2:53" x14ac:dyDescent="0.25">
      <c r="B45" s="4"/>
      <c r="C45" s="20" t="s">
        <v>22</v>
      </c>
      <c r="D45" s="8">
        <v>8482.09</v>
      </c>
      <c r="E45" s="9" t="s">
        <v>25</v>
      </c>
      <c r="H45" s="4"/>
      <c r="I45" s="20" t="s">
        <v>22</v>
      </c>
      <c r="J45" s="8">
        <f>_xll.CompeatXL.FinancialFunctions.PL($B$1,$I45,$I$1,$I$2)</f>
        <v>-794.78</v>
      </c>
      <c r="K45" s="9" t="s">
        <v>25</v>
      </c>
      <c r="N45" s="4"/>
      <c r="O45" s="20" t="s">
        <v>22</v>
      </c>
      <c r="P45" s="8">
        <f>_xll.CompeatXL.FinancialFunctions.PL($B$1,$O45,$O$1,$O$2)</f>
        <v>0</v>
      </c>
      <c r="Q45" s="9" t="s">
        <v>25</v>
      </c>
      <c r="T45" s="4"/>
      <c r="U45" s="20" t="s">
        <v>22</v>
      </c>
      <c r="V45" s="8">
        <f>_xll.CompeatXL.FinancialFunctions.PL($B$1,$U45,$U$1,$U$2)</f>
        <v>0</v>
      </c>
      <c r="W45" s="9" t="s">
        <v>25</v>
      </c>
      <c r="Z45" s="4"/>
      <c r="AA45" s="20" t="s">
        <v>22</v>
      </c>
      <c r="AB45" s="8">
        <f>_xll.CompeatXL.FinancialFunctions.PL($B$1,$AA45,$AA$1,$AA$2)</f>
        <v>0</v>
      </c>
      <c r="AC45" s="9" t="s">
        <v>25</v>
      </c>
      <c r="AF45" s="4"/>
      <c r="AG45" s="20" t="s">
        <v>22</v>
      </c>
      <c r="AH45" s="8">
        <f>_xll.CompeatXL.FinancialFunctions.PL($B$1,$AG45,$AG$1,$AG$2)</f>
        <v>0</v>
      </c>
      <c r="AI45" s="9" t="s">
        <v>25</v>
      </c>
      <c r="AL45" s="4"/>
      <c r="AM45" s="20" t="s">
        <v>22</v>
      </c>
      <c r="AN45" s="8">
        <f>_xll.CompeatXL.FinancialFunctions.PL($B$1,$AM45,$AM$1,$AM$2)</f>
        <v>0</v>
      </c>
      <c r="AO45" s="9" t="s">
        <v>25</v>
      </c>
      <c r="AR45" s="4"/>
      <c r="AS45" s="20" t="s">
        <v>22</v>
      </c>
      <c r="AT45" s="8">
        <f>_xll.CompeatXL.FinancialFunctions.PL($B$1,$AS45,$AS$1,$AS$2)</f>
        <v>0</v>
      </c>
      <c r="AU45" s="9" t="s">
        <v>25</v>
      </c>
      <c r="AX45" s="4"/>
      <c r="AY45" s="20" t="s">
        <v>22</v>
      </c>
      <c r="AZ45" s="8">
        <f>_xll.CompeatXL.FinancialFunctions.PL($B$1,$AY45,$AY$1,$AY$2)</f>
        <v>0</v>
      </c>
      <c r="BA45" s="9" t="s">
        <v>25</v>
      </c>
    </row>
    <row r="46" spans="2:53" x14ac:dyDescent="0.25">
      <c r="B46" s="4"/>
      <c r="C46" s="20" t="s">
        <v>23</v>
      </c>
      <c r="D46" s="8">
        <v>25693.13</v>
      </c>
      <c r="E46" s="9" t="s">
        <v>26</v>
      </c>
      <c r="H46" s="4"/>
      <c r="I46" s="20" t="s">
        <v>23</v>
      </c>
      <c r="J46" s="8">
        <f>_xll.CompeatXL.FinancialFunctions.PL($B$1,$I46,$I$1,$I$2)</f>
        <v>1945.46</v>
      </c>
      <c r="K46" s="9" t="s">
        <v>26</v>
      </c>
      <c r="N46" s="4"/>
      <c r="O46" s="20" t="s">
        <v>23</v>
      </c>
      <c r="P46" s="8">
        <f>_xll.CompeatXL.FinancialFunctions.PL($B$1,$O46,$O$1,$O$2)</f>
        <v>0</v>
      </c>
      <c r="Q46" s="9" t="s">
        <v>26</v>
      </c>
      <c r="T46" s="4"/>
      <c r="U46" s="20" t="s">
        <v>23</v>
      </c>
      <c r="V46" s="8">
        <f>_xll.CompeatXL.FinancialFunctions.PL($B$1,$U46,$U$1,$U$2)</f>
        <v>0</v>
      </c>
      <c r="W46" s="9" t="s">
        <v>26</v>
      </c>
      <c r="Z46" s="4"/>
      <c r="AA46" s="20" t="s">
        <v>23</v>
      </c>
      <c r="AB46" s="8">
        <f>_xll.CompeatXL.FinancialFunctions.PL($B$1,$AA46,$AA$1,$AA$2)</f>
        <v>0</v>
      </c>
      <c r="AC46" s="9" t="s">
        <v>26</v>
      </c>
      <c r="AF46" s="4"/>
      <c r="AG46" s="20" t="s">
        <v>23</v>
      </c>
      <c r="AH46" s="8">
        <f>_xll.CompeatXL.FinancialFunctions.PL($B$1,$AG46,$AG$1,$AG$2)</f>
        <v>0</v>
      </c>
      <c r="AI46" s="9" t="s">
        <v>26</v>
      </c>
      <c r="AL46" s="4"/>
      <c r="AM46" s="20" t="s">
        <v>23</v>
      </c>
      <c r="AN46" s="8">
        <f>_xll.CompeatXL.FinancialFunctions.PL($B$1,$AM46,$AM$1,$AM$2)</f>
        <v>0</v>
      </c>
      <c r="AO46" s="9" t="s">
        <v>26</v>
      </c>
      <c r="AR46" s="4"/>
      <c r="AS46" s="20" t="s">
        <v>23</v>
      </c>
      <c r="AT46" s="8">
        <f>_xll.CompeatXL.FinancialFunctions.PL($B$1,$AS46,$AS$1,$AS$2)</f>
        <v>0</v>
      </c>
      <c r="AU46" s="9" t="s">
        <v>26</v>
      </c>
      <c r="AX46" s="4"/>
      <c r="AY46" s="20" t="s">
        <v>23</v>
      </c>
      <c r="AZ46" s="8">
        <f>_xll.CompeatXL.FinancialFunctions.PL($B$1,$AY46,$AY$1,$AY$2)</f>
        <v>0</v>
      </c>
      <c r="BA46" s="9" t="s">
        <v>26</v>
      </c>
    </row>
    <row r="47" spans="2:53" x14ac:dyDescent="0.25">
      <c r="B47" s="4"/>
      <c r="C47" s="5"/>
      <c r="D47" s="5"/>
      <c r="E47" s="7"/>
      <c r="H47" s="4"/>
      <c r="I47" s="5"/>
      <c r="J47" s="5"/>
      <c r="K47" s="7"/>
      <c r="N47" s="4"/>
      <c r="O47" s="5"/>
      <c r="P47" s="5"/>
      <c r="Q47" s="7"/>
      <c r="T47" s="4"/>
      <c r="U47" s="5"/>
      <c r="V47" s="5"/>
      <c r="W47" s="7"/>
      <c r="Z47" s="4"/>
      <c r="AA47" s="5"/>
      <c r="AB47" s="5"/>
      <c r="AC47" s="7"/>
      <c r="AF47" s="4"/>
      <c r="AG47" s="5"/>
      <c r="AH47" s="5"/>
      <c r="AI47" s="7"/>
      <c r="AL47" s="4"/>
      <c r="AM47" s="5"/>
      <c r="AN47" s="5"/>
      <c r="AO47" s="7"/>
      <c r="AR47" s="4"/>
      <c r="AS47" s="5"/>
      <c r="AT47" s="5"/>
      <c r="AU47" s="7"/>
      <c r="AX47" s="4"/>
      <c r="AY47" s="5"/>
      <c r="AZ47" s="5"/>
      <c r="BA47" s="7"/>
    </row>
    <row r="48" spans="2:53" x14ac:dyDescent="0.25">
      <c r="B48" s="4"/>
      <c r="C48" s="5" t="s">
        <v>6</v>
      </c>
      <c r="D48" s="10">
        <f>SUM(D44:D46)</f>
        <v>43353.740000000005</v>
      </c>
      <c r="E48" s="7"/>
      <c r="H48" s="4"/>
      <c r="I48" s="5" t="s">
        <v>6</v>
      </c>
      <c r="J48" s="10">
        <f>SUM(J44:J46)</f>
        <v>456.96000000000004</v>
      </c>
      <c r="K48" s="7"/>
      <c r="N48" s="4"/>
      <c r="O48" s="5" t="s">
        <v>6</v>
      </c>
      <c r="P48" s="10">
        <f>SUM(P44:P46)</f>
        <v>0</v>
      </c>
      <c r="Q48" s="7"/>
      <c r="T48" s="4"/>
      <c r="U48" s="5" t="s">
        <v>6</v>
      </c>
      <c r="V48" s="10">
        <f>SUM(V44:V46)</f>
        <v>0</v>
      </c>
      <c r="W48" s="7"/>
      <c r="Z48" s="4"/>
      <c r="AA48" s="5" t="s">
        <v>6</v>
      </c>
      <c r="AB48" s="10">
        <f>SUM(AB44:AB46)</f>
        <v>0</v>
      </c>
      <c r="AC48" s="7"/>
      <c r="AF48" s="4"/>
      <c r="AG48" s="5" t="s">
        <v>6</v>
      </c>
      <c r="AH48" s="10">
        <f>SUM(AH44:AH46)</f>
        <v>0</v>
      </c>
      <c r="AI48" s="7"/>
      <c r="AL48" s="4"/>
      <c r="AM48" s="5" t="s">
        <v>6</v>
      </c>
      <c r="AN48" s="10">
        <f>SUM(AN44:AN46)</f>
        <v>0</v>
      </c>
      <c r="AO48" s="7"/>
      <c r="AR48" s="4"/>
      <c r="AS48" s="5" t="s">
        <v>6</v>
      </c>
      <c r="AT48" s="10">
        <f>SUM(AT44:AT46)</f>
        <v>0</v>
      </c>
      <c r="AU48" s="7"/>
      <c r="AX48" s="4"/>
      <c r="AY48" s="5" t="s">
        <v>6</v>
      </c>
      <c r="AZ48" s="10">
        <f>SUM(AZ44:AZ46)</f>
        <v>0</v>
      </c>
      <c r="BA48" s="7"/>
    </row>
    <row r="49" spans="2:53" x14ac:dyDescent="0.25">
      <c r="B49" s="4"/>
      <c r="C49" s="5"/>
      <c r="D49" s="5"/>
      <c r="E49" s="7"/>
      <c r="H49" s="4"/>
      <c r="I49" s="5"/>
      <c r="J49" s="5"/>
      <c r="K49" s="7"/>
      <c r="N49" s="4"/>
      <c r="O49" s="5"/>
      <c r="P49" s="5"/>
      <c r="Q49" s="7"/>
      <c r="T49" s="4"/>
      <c r="U49" s="5"/>
      <c r="V49" s="5"/>
      <c r="W49" s="7"/>
      <c r="Z49" s="4"/>
      <c r="AA49" s="5"/>
      <c r="AB49" s="5"/>
      <c r="AC49" s="7"/>
      <c r="AF49" s="4"/>
      <c r="AG49" s="5"/>
      <c r="AH49" s="5"/>
      <c r="AI49" s="7"/>
      <c r="AL49" s="4"/>
      <c r="AM49" s="5"/>
      <c r="AN49" s="5"/>
      <c r="AO49" s="7"/>
      <c r="AR49" s="4"/>
      <c r="AS49" s="5"/>
      <c r="AT49" s="5"/>
      <c r="AU49" s="7"/>
      <c r="AX49" s="4"/>
      <c r="AY49" s="5"/>
      <c r="AZ49" s="5"/>
      <c r="BA49" s="7"/>
    </row>
    <row r="50" spans="2:53" x14ac:dyDescent="0.25">
      <c r="B50" s="4"/>
      <c r="C50" s="5" t="s">
        <v>7</v>
      </c>
      <c r="D50" s="11">
        <f>D42+D48</f>
        <v>113650.68000000001</v>
      </c>
      <c r="E50" s="7"/>
      <c r="H50" s="4"/>
      <c r="I50" s="5" t="s">
        <v>7</v>
      </c>
      <c r="J50" s="11">
        <f>J42+J48</f>
        <v>54049.87</v>
      </c>
      <c r="K50" s="7"/>
      <c r="N50" s="4"/>
      <c r="O50" s="5" t="s">
        <v>7</v>
      </c>
      <c r="P50" s="11">
        <f>P42+P48</f>
        <v>0</v>
      </c>
      <c r="Q50" s="7"/>
      <c r="T50" s="4"/>
      <c r="U50" s="5" t="s">
        <v>7</v>
      </c>
      <c r="V50" s="11">
        <f>V42+V48</f>
        <v>0</v>
      </c>
      <c r="W50" s="7"/>
      <c r="Z50" s="4"/>
      <c r="AA50" s="5" t="s">
        <v>7</v>
      </c>
      <c r="AB50" s="11">
        <f>AB42+AB48</f>
        <v>0</v>
      </c>
      <c r="AC50" s="7"/>
      <c r="AF50" s="4"/>
      <c r="AG50" s="5" t="s">
        <v>7</v>
      </c>
      <c r="AH50" s="11">
        <f>AH42+AH48</f>
        <v>0</v>
      </c>
      <c r="AI50" s="7"/>
      <c r="AL50" s="4"/>
      <c r="AM50" s="5" t="s">
        <v>7</v>
      </c>
      <c r="AN50" s="11">
        <f>AN42+AN48</f>
        <v>0</v>
      </c>
      <c r="AO50" s="7"/>
      <c r="AR50" s="4"/>
      <c r="AS50" s="5" t="s">
        <v>7</v>
      </c>
      <c r="AT50" s="11">
        <f>AT42+AT48</f>
        <v>0</v>
      </c>
      <c r="AU50" s="7"/>
      <c r="AX50" s="4"/>
      <c r="AY50" s="5" t="s">
        <v>7</v>
      </c>
      <c r="AZ50" s="11">
        <f>AZ42+AZ48</f>
        <v>0</v>
      </c>
      <c r="BA50" s="7"/>
    </row>
    <row r="51" spans="2:53" ht="15.75" thickBot="1" x14ac:dyDescent="0.3">
      <c r="B51" s="4"/>
      <c r="C51" s="5"/>
      <c r="D51" s="5"/>
      <c r="E51" s="7"/>
      <c r="H51" s="4"/>
      <c r="I51" s="5"/>
      <c r="J51" s="5"/>
      <c r="K51" s="7"/>
      <c r="N51" s="4"/>
      <c r="O51" s="5"/>
      <c r="P51" s="5"/>
      <c r="Q51" s="7"/>
      <c r="T51" s="4"/>
      <c r="U51" s="5"/>
      <c r="V51" s="5"/>
      <c r="W51" s="7"/>
      <c r="Z51" s="4"/>
      <c r="AA51" s="5"/>
      <c r="AB51" s="5"/>
      <c r="AC51" s="7"/>
      <c r="AF51" s="4"/>
      <c r="AG51" s="5"/>
      <c r="AH51" s="5"/>
      <c r="AI51" s="7"/>
      <c r="AL51" s="4"/>
      <c r="AM51" s="5"/>
      <c r="AN51" s="5"/>
      <c r="AO51" s="7"/>
      <c r="AR51" s="4"/>
      <c r="AS51" s="5"/>
      <c r="AT51" s="5"/>
      <c r="AU51" s="7"/>
      <c r="AX51" s="4"/>
      <c r="AY51" s="5"/>
      <c r="AZ51" s="5"/>
      <c r="BA51" s="7"/>
    </row>
    <row r="52" spans="2:53" ht="15.75" thickBot="1" x14ac:dyDescent="0.3">
      <c r="B52" s="22"/>
      <c r="C52" s="23" t="s">
        <v>8</v>
      </c>
      <c r="D52" s="24">
        <v>53592.91</v>
      </c>
      <c r="E52" s="9" t="s">
        <v>44</v>
      </c>
      <c r="H52" s="22"/>
      <c r="I52" s="23" t="s">
        <v>8</v>
      </c>
      <c r="J52" s="24"/>
      <c r="K52" s="9" t="s">
        <v>44</v>
      </c>
      <c r="N52" s="22"/>
      <c r="O52" s="23" t="s">
        <v>8</v>
      </c>
      <c r="P52" s="24"/>
      <c r="Q52" s="9" t="s">
        <v>44</v>
      </c>
      <c r="T52" s="22"/>
      <c r="U52" s="23" t="s">
        <v>8</v>
      </c>
      <c r="V52" s="24"/>
      <c r="W52" s="9" t="s">
        <v>44</v>
      </c>
      <c r="Z52" s="22"/>
      <c r="AA52" s="23" t="s">
        <v>8</v>
      </c>
      <c r="AB52" s="24"/>
      <c r="AC52" s="9" t="s">
        <v>44</v>
      </c>
      <c r="AF52" s="22"/>
      <c r="AG52" s="23" t="s">
        <v>8</v>
      </c>
      <c r="AH52" s="24"/>
      <c r="AI52" s="9" t="s">
        <v>44</v>
      </c>
      <c r="AL52" s="22"/>
      <c r="AM52" s="23" t="s">
        <v>8</v>
      </c>
      <c r="AN52" s="24"/>
      <c r="AO52" s="9" t="s">
        <v>44</v>
      </c>
      <c r="AR52" s="22"/>
      <c r="AS52" s="23" t="s">
        <v>8</v>
      </c>
      <c r="AT52" s="24"/>
      <c r="AU52" s="9" t="s">
        <v>44</v>
      </c>
      <c r="AX52" s="22"/>
      <c r="AY52" s="23" t="s">
        <v>8</v>
      </c>
      <c r="AZ52" s="24"/>
      <c r="BA52" s="9" t="s">
        <v>44</v>
      </c>
    </row>
    <row r="53" spans="2:53" x14ac:dyDescent="0.25">
      <c r="B53" s="4"/>
      <c r="C53" s="29"/>
      <c r="D53" s="29"/>
      <c r="E53" s="30"/>
      <c r="H53" s="4"/>
      <c r="I53" s="29"/>
      <c r="J53" s="29"/>
      <c r="K53" s="30"/>
      <c r="N53" s="4"/>
      <c r="O53" s="29"/>
      <c r="P53" s="29"/>
      <c r="Q53" s="30"/>
      <c r="T53" s="4"/>
      <c r="U53" s="29"/>
      <c r="V53" s="29"/>
      <c r="W53" s="30"/>
      <c r="Z53" s="4"/>
      <c r="AA53" s="29"/>
      <c r="AB53" s="29"/>
      <c r="AC53" s="30"/>
      <c r="AF53" s="4"/>
      <c r="AG53" s="29"/>
      <c r="AH53" s="29"/>
      <c r="AI53" s="30"/>
      <c r="AL53" s="4"/>
      <c r="AM53" s="29"/>
      <c r="AN53" s="29"/>
      <c r="AO53" s="30"/>
      <c r="AR53" s="4"/>
      <c r="AS53" s="29"/>
      <c r="AT53" s="29"/>
      <c r="AU53" s="30"/>
      <c r="AX53" s="4"/>
      <c r="AY53" s="29"/>
      <c r="AZ53" s="29"/>
      <c r="BA53" s="30"/>
    </row>
    <row r="54" spans="2:53" x14ac:dyDescent="0.25">
      <c r="B54" s="4"/>
      <c r="C54" s="5"/>
      <c r="D54" s="5"/>
      <c r="E54" s="7"/>
      <c r="H54" s="4"/>
      <c r="I54" s="5"/>
      <c r="J54" s="5"/>
      <c r="K54" s="7"/>
      <c r="N54" s="4"/>
      <c r="O54" s="5"/>
      <c r="P54" s="5"/>
      <c r="Q54" s="7"/>
      <c r="T54" s="4"/>
      <c r="U54" s="5"/>
      <c r="V54" s="5"/>
      <c r="W54" s="7"/>
      <c r="Z54" s="4"/>
      <c r="AA54" s="5"/>
      <c r="AB54" s="5"/>
      <c r="AC54" s="7"/>
      <c r="AF54" s="4"/>
      <c r="AG54" s="5"/>
      <c r="AH54" s="5"/>
      <c r="AI54" s="7"/>
      <c r="AL54" s="4"/>
      <c r="AM54" s="5"/>
      <c r="AN54" s="5"/>
      <c r="AO54" s="7"/>
      <c r="AR54" s="4"/>
      <c r="AS54" s="5"/>
      <c r="AT54" s="5"/>
      <c r="AU54" s="7"/>
      <c r="AX54" s="4"/>
      <c r="AY54" s="5"/>
      <c r="AZ54" s="5"/>
      <c r="BA54" s="7"/>
    </row>
    <row r="55" spans="2:53" x14ac:dyDescent="0.25">
      <c r="B55" s="4"/>
      <c r="C55" s="5" t="s">
        <v>9</v>
      </c>
      <c r="D55" s="12">
        <f>D50-D52</f>
        <v>60057.770000000004</v>
      </c>
      <c r="E55" s="7"/>
      <c r="H55" s="4"/>
      <c r="I55" s="5" t="s">
        <v>9</v>
      </c>
      <c r="J55" s="12">
        <f>J50-J52</f>
        <v>54049.87</v>
      </c>
      <c r="K55" s="7"/>
      <c r="N55" s="4"/>
      <c r="O55" s="5" t="s">
        <v>9</v>
      </c>
      <c r="P55" s="12">
        <f>P50-P52</f>
        <v>0</v>
      </c>
      <c r="Q55" s="7"/>
      <c r="T55" s="4"/>
      <c r="U55" s="5" t="s">
        <v>9</v>
      </c>
      <c r="V55" s="12">
        <f>V50-V52</f>
        <v>0</v>
      </c>
      <c r="W55" s="7"/>
      <c r="Z55" s="4"/>
      <c r="AA55" s="5" t="s">
        <v>9</v>
      </c>
      <c r="AB55" s="12">
        <f>AB50-AB52</f>
        <v>0</v>
      </c>
      <c r="AC55" s="7"/>
      <c r="AF55" s="4"/>
      <c r="AG55" s="5" t="s">
        <v>9</v>
      </c>
      <c r="AH55" s="12">
        <f>AH50-AH52</f>
        <v>0</v>
      </c>
      <c r="AI55" s="7"/>
      <c r="AL55" s="4"/>
      <c r="AM55" s="5" t="s">
        <v>9</v>
      </c>
      <c r="AN55" s="12">
        <f>AN50-AN52</f>
        <v>0</v>
      </c>
      <c r="AO55" s="7"/>
      <c r="AR55" s="4"/>
      <c r="AS55" s="5" t="s">
        <v>9</v>
      </c>
      <c r="AT55" s="12">
        <f>AT50-AT52</f>
        <v>0</v>
      </c>
      <c r="AU55" s="7"/>
      <c r="AX55" s="4"/>
      <c r="AY55" s="5" t="s">
        <v>9</v>
      </c>
      <c r="AZ55" s="12">
        <f>AZ50-AZ52</f>
        <v>0</v>
      </c>
      <c r="BA55" s="7"/>
    </row>
    <row r="56" spans="2:53" x14ac:dyDescent="0.25">
      <c r="B56" s="4"/>
      <c r="C56" s="5"/>
      <c r="D56" s="5"/>
      <c r="E56" s="7"/>
      <c r="H56" s="4"/>
      <c r="I56" s="5"/>
      <c r="J56" s="5"/>
      <c r="K56" s="7"/>
      <c r="N56" s="4"/>
      <c r="O56" s="5"/>
      <c r="P56" s="5"/>
      <c r="Q56" s="7"/>
      <c r="T56" s="4"/>
      <c r="U56" s="5"/>
      <c r="V56" s="5"/>
      <c r="W56" s="7"/>
      <c r="Z56" s="4"/>
      <c r="AA56" s="5"/>
      <c r="AB56" s="5"/>
      <c r="AC56" s="7"/>
      <c r="AF56" s="4"/>
      <c r="AG56" s="5"/>
      <c r="AH56" s="5"/>
      <c r="AI56" s="7"/>
      <c r="AL56" s="4"/>
      <c r="AM56" s="5"/>
      <c r="AN56" s="5"/>
      <c r="AO56" s="7"/>
      <c r="AR56" s="4"/>
      <c r="AS56" s="5"/>
      <c r="AT56" s="5"/>
      <c r="AU56" s="7"/>
      <c r="AX56" s="4"/>
      <c r="AY56" s="5"/>
      <c r="AZ56" s="5"/>
      <c r="BA56" s="7"/>
    </row>
    <row r="57" spans="2:53" x14ac:dyDescent="0.25">
      <c r="B57" s="25" t="s">
        <v>27</v>
      </c>
      <c r="C57" s="5" t="s">
        <v>10</v>
      </c>
      <c r="D57" s="8">
        <f>_xll.CompeatXL.FinancialFunctions.PL($B$1,$B57,$C$1,$C$2)*(-1)</f>
        <v>279547.67</v>
      </c>
      <c r="E57" s="7"/>
      <c r="H57" s="25" t="s">
        <v>27</v>
      </c>
      <c r="I57" s="5" t="s">
        <v>10</v>
      </c>
      <c r="J57" s="8">
        <f>_xll.CompeatXL.FinancialFunctions.PL($B$1,$H57,$I$1,$I$2)*(-1)</f>
        <v>29342</v>
      </c>
      <c r="K57" s="7"/>
      <c r="N57" s="25" t="s">
        <v>27</v>
      </c>
      <c r="O57" s="5" t="s">
        <v>10</v>
      </c>
      <c r="P57" s="8">
        <f>_xll.CompeatXL.FinancialFunctions.PL($B$1,$N57,$O$1,$O$2)*(-1)</f>
        <v>0</v>
      </c>
      <c r="Q57" s="7"/>
      <c r="T57" s="25" t="s">
        <v>27</v>
      </c>
      <c r="U57" s="5" t="s">
        <v>10</v>
      </c>
      <c r="V57" s="8">
        <f>_xll.CompeatXL.FinancialFunctions.PL($B$1,$T57,$U$1,$U$2)*(-1)</f>
        <v>0</v>
      </c>
      <c r="W57" s="7"/>
      <c r="Z57" s="25" t="s">
        <v>27</v>
      </c>
      <c r="AA57" s="5" t="s">
        <v>10</v>
      </c>
      <c r="AB57" s="8">
        <f>_xll.CompeatXL.FinancialFunctions.PL($B$1,$Z57,$AA$1,$AA$2)*(-1)</f>
        <v>0</v>
      </c>
      <c r="AC57" s="7"/>
      <c r="AF57" s="25" t="s">
        <v>27</v>
      </c>
      <c r="AG57" s="5" t="s">
        <v>10</v>
      </c>
      <c r="AH57" s="8">
        <f>_xll.CompeatXL.FinancialFunctions.PL($B$1,$AF57,$AG$1,$AG$2)*(-1)</f>
        <v>0</v>
      </c>
      <c r="AI57" s="7"/>
      <c r="AL57" s="25" t="s">
        <v>27</v>
      </c>
      <c r="AM57" s="5" t="s">
        <v>10</v>
      </c>
      <c r="AN57" s="8">
        <f>_xll.CompeatXL.FinancialFunctions.PL($B$1,$AL57,$AM$1,$AM$2)*(-1)</f>
        <v>0</v>
      </c>
      <c r="AO57" s="7"/>
      <c r="AR57" s="25" t="s">
        <v>27</v>
      </c>
      <c r="AS57" s="5" t="s">
        <v>10</v>
      </c>
      <c r="AT57" s="8">
        <f>_xll.CompeatXL.FinancialFunctions.PL($B$1,$AR57,$AS$1,$AS$2)*(-1)</f>
        <v>0</v>
      </c>
      <c r="AU57" s="7"/>
      <c r="AX57" s="25" t="s">
        <v>27</v>
      </c>
      <c r="AY57" s="5" t="s">
        <v>10</v>
      </c>
      <c r="AZ57" s="8">
        <f>_xll.CompeatXL.FinancialFunctions.PL($B$1,$AX57,$AY$1,$AY$2)*(-1)</f>
        <v>0</v>
      </c>
      <c r="BA57" s="7"/>
    </row>
    <row r="58" spans="2:53" x14ac:dyDescent="0.25">
      <c r="B58" s="31"/>
      <c r="C58" s="32"/>
      <c r="D58" s="32"/>
      <c r="E58" s="33"/>
      <c r="H58" s="31"/>
      <c r="I58" s="32"/>
      <c r="J58" s="32"/>
      <c r="K58" s="33"/>
      <c r="N58" s="31"/>
      <c r="O58" s="32"/>
      <c r="P58" s="32"/>
      <c r="Q58" s="33"/>
      <c r="T58" s="31"/>
      <c r="U58" s="32"/>
      <c r="V58" s="32"/>
      <c r="W58" s="33"/>
      <c r="Z58" s="31"/>
      <c r="AA58" s="32"/>
      <c r="AB58" s="32"/>
      <c r="AC58" s="33"/>
      <c r="AF58" s="31"/>
      <c r="AG58" s="32"/>
      <c r="AH58" s="32"/>
      <c r="AI58" s="33"/>
      <c r="AL58" s="31"/>
      <c r="AM58" s="32"/>
      <c r="AN58" s="32"/>
      <c r="AO58" s="33"/>
      <c r="AR58" s="31"/>
      <c r="AS58" s="32"/>
      <c r="AT58" s="32"/>
      <c r="AU58" s="33"/>
      <c r="AX58" s="31"/>
      <c r="AY58" s="32"/>
      <c r="AZ58" s="32"/>
      <c r="BA58" s="33"/>
    </row>
    <row r="59" spans="2:53" x14ac:dyDescent="0.25">
      <c r="B59" s="31"/>
      <c r="C59" s="32"/>
      <c r="D59" s="32"/>
      <c r="E59" s="33"/>
      <c r="H59" s="31"/>
      <c r="I59" s="32"/>
      <c r="J59" s="32"/>
      <c r="K59" s="33"/>
      <c r="N59" s="31"/>
      <c r="O59" s="32"/>
      <c r="P59" s="32"/>
      <c r="Q59" s="33"/>
      <c r="T59" s="31"/>
      <c r="U59" s="32"/>
      <c r="V59" s="32"/>
      <c r="W59" s="33"/>
      <c r="Z59" s="31"/>
      <c r="AA59" s="32"/>
      <c r="AB59" s="32"/>
      <c r="AC59" s="33"/>
      <c r="AF59" s="31"/>
      <c r="AG59" s="32"/>
      <c r="AH59" s="32"/>
      <c r="AI59" s="33"/>
      <c r="AL59" s="31"/>
      <c r="AM59" s="32"/>
      <c r="AN59" s="32"/>
      <c r="AO59" s="33"/>
      <c r="AR59" s="31"/>
      <c r="AS59" s="32"/>
      <c r="AT59" s="32"/>
      <c r="AU59" s="33"/>
      <c r="AX59" s="31"/>
      <c r="AY59" s="32"/>
      <c r="AZ59" s="32"/>
      <c r="BA59" s="33"/>
    </row>
    <row r="60" spans="2:53" x14ac:dyDescent="0.25">
      <c r="B60" s="4"/>
      <c r="C60" s="20" t="s">
        <v>28</v>
      </c>
      <c r="D60" s="13">
        <f>D55/D57</f>
        <v>0.21483910060849373</v>
      </c>
      <c r="E60" s="7"/>
      <c r="H60" s="4"/>
      <c r="I60" s="20" t="s">
        <v>28</v>
      </c>
      <c r="J60" s="13">
        <f>J55/J57</f>
        <v>1.8420649580805672</v>
      </c>
      <c r="K60" s="7"/>
      <c r="N60" s="4"/>
      <c r="O60" s="20" t="s">
        <v>28</v>
      </c>
      <c r="P60" s="13" t="e">
        <f>P55/P57</f>
        <v>#DIV/0!</v>
      </c>
      <c r="Q60" s="7"/>
      <c r="T60" s="4"/>
      <c r="U60" s="20" t="s">
        <v>28</v>
      </c>
      <c r="V60" s="13" t="e">
        <f>V55/V57</f>
        <v>#DIV/0!</v>
      </c>
      <c r="W60" s="7"/>
      <c r="Z60" s="4"/>
      <c r="AA60" s="20" t="s">
        <v>28</v>
      </c>
      <c r="AB60" s="13" t="e">
        <f>AB55/AB57</f>
        <v>#DIV/0!</v>
      </c>
      <c r="AC60" s="7"/>
      <c r="AF60" s="4"/>
      <c r="AG60" s="20" t="s">
        <v>28</v>
      </c>
      <c r="AH60" s="13" t="e">
        <f>AH55/AH57</f>
        <v>#DIV/0!</v>
      </c>
      <c r="AI60" s="7"/>
      <c r="AL60" s="4"/>
      <c r="AM60" s="20" t="s">
        <v>28</v>
      </c>
      <c r="AN60" s="13" t="e">
        <f>AN55/AN57</f>
        <v>#DIV/0!</v>
      </c>
      <c r="AO60" s="7"/>
      <c r="AR60" s="4"/>
      <c r="AS60" s="20" t="s">
        <v>28</v>
      </c>
      <c r="AT60" s="13" t="e">
        <f>AT55/AT57</f>
        <v>#DIV/0!</v>
      </c>
      <c r="AU60" s="7"/>
      <c r="AX60" s="4"/>
      <c r="AY60" s="20" t="s">
        <v>28</v>
      </c>
      <c r="AZ60" s="13" t="e">
        <f>AZ55/AZ57</f>
        <v>#DIV/0!</v>
      </c>
      <c r="BA60" s="7"/>
    </row>
    <row r="61" spans="2:53" x14ac:dyDescent="0.25">
      <c r="B61" s="4"/>
      <c r="C61" s="5"/>
      <c r="D61" s="14"/>
      <c r="E61" s="7"/>
      <c r="H61" s="4"/>
      <c r="I61" s="5"/>
      <c r="J61" s="14"/>
      <c r="K61" s="7"/>
      <c r="N61" s="4"/>
      <c r="O61" s="5"/>
      <c r="P61" s="14"/>
      <c r="Q61" s="7"/>
      <c r="T61" s="4"/>
      <c r="U61" s="5"/>
      <c r="V61" s="14"/>
      <c r="W61" s="7"/>
      <c r="Z61" s="4"/>
      <c r="AA61" s="5"/>
      <c r="AB61" s="14"/>
      <c r="AC61" s="7"/>
      <c r="AF61" s="4"/>
      <c r="AG61" s="5"/>
      <c r="AH61" s="14"/>
      <c r="AI61" s="7"/>
      <c r="AL61" s="4"/>
      <c r="AM61" s="5"/>
      <c r="AN61" s="14"/>
      <c r="AO61" s="7"/>
      <c r="AR61" s="4"/>
      <c r="AS61" s="5"/>
      <c r="AT61" s="14"/>
      <c r="AU61" s="7"/>
      <c r="AX61" s="4"/>
      <c r="AY61" s="5"/>
      <c r="AZ61" s="14"/>
      <c r="BA61" s="7"/>
    </row>
    <row r="62" spans="2:53" x14ac:dyDescent="0.25">
      <c r="B62" s="4"/>
      <c r="C62" s="5" t="s">
        <v>45</v>
      </c>
      <c r="D62" s="15">
        <v>0.16</v>
      </c>
      <c r="E62" s="7"/>
      <c r="H62" s="4"/>
      <c r="I62" s="5" t="s">
        <v>45</v>
      </c>
      <c r="J62" s="15">
        <v>0.16</v>
      </c>
      <c r="K62" s="7"/>
      <c r="N62" s="4"/>
      <c r="O62" s="5" t="s">
        <v>45</v>
      </c>
      <c r="P62" s="15">
        <v>0.16</v>
      </c>
      <c r="Q62" s="7"/>
      <c r="T62" s="4"/>
      <c r="U62" s="5" t="s">
        <v>45</v>
      </c>
      <c r="V62" s="15">
        <v>0.16</v>
      </c>
      <c r="W62" s="7"/>
      <c r="Z62" s="4"/>
      <c r="AA62" s="5" t="s">
        <v>45</v>
      </c>
      <c r="AB62" s="15">
        <v>0.16</v>
      </c>
      <c r="AC62" s="7"/>
      <c r="AF62" s="4"/>
      <c r="AG62" s="5" t="s">
        <v>45</v>
      </c>
      <c r="AH62" s="15">
        <v>0.16</v>
      </c>
      <c r="AI62" s="7"/>
      <c r="AL62" s="4"/>
      <c r="AM62" s="5" t="s">
        <v>45</v>
      </c>
      <c r="AN62" s="15">
        <v>0.16</v>
      </c>
      <c r="AO62" s="7"/>
      <c r="AR62" s="4"/>
      <c r="AS62" s="5" t="s">
        <v>45</v>
      </c>
      <c r="AT62" s="15">
        <v>0.16</v>
      </c>
      <c r="AU62" s="7"/>
      <c r="AX62" s="4"/>
      <c r="AY62" s="5" t="s">
        <v>45</v>
      </c>
      <c r="AZ62" s="15">
        <v>0.16</v>
      </c>
      <c r="BA62" s="7"/>
    </row>
    <row r="63" spans="2:53" x14ac:dyDescent="0.25">
      <c r="B63" s="4"/>
      <c r="C63" s="5"/>
      <c r="D63" s="14"/>
      <c r="E63" s="7"/>
      <c r="H63" s="4"/>
      <c r="I63" s="5"/>
      <c r="J63" s="14"/>
      <c r="K63" s="7"/>
      <c r="N63" s="4"/>
      <c r="O63" s="5"/>
      <c r="P63" s="14"/>
      <c r="Q63" s="7"/>
      <c r="T63" s="4"/>
      <c r="U63" s="5"/>
      <c r="V63" s="14"/>
      <c r="W63" s="7"/>
      <c r="Z63" s="4"/>
      <c r="AA63" s="5"/>
      <c r="AB63" s="14"/>
      <c r="AC63" s="7"/>
      <c r="AF63" s="4"/>
      <c r="AG63" s="5"/>
      <c r="AH63" s="14"/>
      <c r="AI63" s="7"/>
      <c r="AL63" s="4"/>
      <c r="AM63" s="5"/>
      <c r="AN63" s="14"/>
      <c r="AO63" s="7"/>
      <c r="AR63" s="4"/>
      <c r="AS63" s="5"/>
      <c r="AT63" s="14"/>
      <c r="AU63" s="7"/>
      <c r="AX63" s="4"/>
      <c r="AY63" s="5"/>
      <c r="AZ63" s="14"/>
      <c r="BA63" s="7"/>
    </row>
    <row r="64" spans="2:53" x14ac:dyDescent="0.25">
      <c r="B64" s="4"/>
      <c r="C64" s="5" t="s">
        <v>12</v>
      </c>
      <c r="D64" s="16">
        <f>D60-D62</f>
        <v>5.4839100608493729E-2</v>
      </c>
      <c r="E64" s="7"/>
      <c r="H64" s="4"/>
      <c r="I64" s="5" t="s">
        <v>12</v>
      </c>
      <c r="J64" s="16">
        <f>J60-J62</f>
        <v>1.6820649580805673</v>
      </c>
      <c r="K64" s="7"/>
      <c r="N64" s="4"/>
      <c r="O64" s="5" t="s">
        <v>12</v>
      </c>
      <c r="P64" s="16" t="e">
        <f>P60-P62</f>
        <v>#DIV/0!</v>
      </c>
      <c r="Q64" s="7"/>
      <c r="T64" s="4"/>
      <c r="U64" s="5" t="s">
        <v>12</v>
      </c>
      <c r="V64" s="16" t="e">
        <f>V60-V62</f>
        <v>#DIV/0!</v>
      </c>
      <c r="W64" s="7"/>
      <c r="Z64" s="4"/>
      <c r="AA64" s="5" t="s">
        <v>12</v>
      </c>
      <c r="AB64" s="16" t="e">
        <f>AB60-AB62</f>
        <v>#DIV/0!</v>
      </c>
      <c r="AC64" s="7"/>
      <c r="AF64" s="4"/>
      <c r="AG64" s="5" t="s">
        <v>12</v>
      </c>
      <c r="AH64" s="16" t="e">
        <f>AH60-AH62</f>
        <v>#DIV/0!</v>
      </c>
      <c r="AI64" s="7"/>
      <c r="AL64" s="4"/>
      <c r="AM64" s="5" t="s">
        <v>12</v>
      </c>
      <c r="AN64" s="16" t="e">
        <f>AN60-AN62</f>
        <v>#DIV/0!</v>
      </c>
      <c r="AO64" s="7"/>
      <c r="AR64" s="4"/>
      <c r="AS64" s="5" t="s">
        <v>12</v>
      </c>
      <c r="AT64" s="16" t="e">
        <f>AT60-AT62</f>
        <v>#DIV/0!</v>
      </c>
      <c r="AU64" s="7"/>
      <c r="AX64" s="4"/>
      <c r="AY64" s="5" t="s">
        <v>12</v>
      </c>
      <c r="AZ64" s="16" t="e">
        <f>AZ60-AZ62</f>
        <v>#DIV/0!</v>
      </c>
      <c r="BA64" s="7"/>
    </row>
    <row r="65" spans="2:53" ht="15.75" thickBot="1" x14ac:dyDescent="0.3">
      <c r="B65" s="17"/>
      <c r="C65" s="18"/>
      <c r="D65" s="18"/>
      <c r="E65" s="19"/>
      <c r="H65" s="17"/>
      <c r="I65" s="18"/>
      <c r="J65" s="18"/>
      <c r="K65" s="19"/>
      <c r="N65" s="17"/>
      <c r="O65" s="18"/>
      <c r="P65" s="18"/>
      <c r="Q65" s="19"/>
      <c r="T65" s="17"/>
      <c r="U65" s="18"/>
      <c r="V65" s="18"/>
      <c r="W65" s="19"/>
      <c r="Z65" s="17"/>
      <c r="AA65" s="18"/>
      <c r="AB65" s="18"/>
      <c r="AC65" s="19"/>
      <c r="AF65" s="17"/>
      <c r="AG65" s="18"/>
      <c r="AH65" s="18"/>
      <c r="AI65" s="19"/>
      <c r="AL65" s="17"/>
      <c r="AM65" s="18"/>
      <c r="AN65" s="18"/>
      <c r="AO65" s="19"/>
      <c r="AR65" s="17"/>
      <c r="AS65" s="18"/>
      <c r="AT65" s="18"/>
      <c r="AU65" s="19"/>
      <c r="AX65" s="17"/>
      <c r="AY65" s="18"/>
      <c r="AZ65" s="18"/>
      <c r="BA65" s="19"/>
    </row>
  </sheetData>
  <mergeCells count="81">
    <mergeCell ref="AF58:AI58"/>
    <mergeCell ref="AF59:AI59"/>
    <mergeCell ref="AL58:AO58"/>
    <mergeCell ref="AL59:AO59"/>
    <mergeCell ref="AR58:AU58"/>
    <mergeCell ref="AR59:AU59"/>
    <mergeCell ref="N59:Q59"/>
    <mergeCell ref="T58:W58"/>
    <mergeCell ref="T59:W59"/>
    <mergeCell ref="Z58:AC58"/>
    <mergeCell ref="Z59:AC59"/>
    <mergeCell ref="AX59:BA59"/>
    <mergeCell ref="B29:E29"/>
    <mergeCell ref="H29:K29"/>
    <mergeCell ref="N29:Q29"/>
    <mergeCell ref="T29:W29"/>
    <mergeCell ref="B58:E58"/>
    <mergeCell ref="B59:E59"/>
    <mergeCell ref="H58:K58"/>
    <mergeCell ref="H59:K59"/>
    <mergeCell ref="N58:Q58"/>
    <mergeCell ref="U53:W53"/>
    <mergeCell ref="AG53:AI53"/>
    <mergeCell ref="AS53:AU53"/>
    <mergeCell ref="AX58:BA58"/>
    <mergeCell ref="AL29:AO29"/>
    <mergeCell ref="AR29:AU29"/>
    <mergeCell ref="B5:E5"/>
    <mergeCell ref="C23:E23"/>
    <mergeCell ref="C53:E53"/>
    <mergeCell ref="B28:E28"/>
    <mergeCell ref="I53:K53"/>
    <mergeCell ref="N5:Q5"/>
    <mergeCell ref="O23:Q23"/>
    <mergeCell ref="O53:Q53"/>
    <mergeCell ref="H5:K5"/>
    <mergeCell ref="I23:K23"/>
    <mergeCell ref="H28:K28"/>
    <mergeCell ref="N28:Q28"/>
    <mergeCell ref="Z5:AC5"/>
    <mergeCell ref="AA23:AC23"/>
    <mergeCell ref="AA53:AC53"/>
    <mergeCell ref="T5:W5"/>
    <mergeCell ref="U23:W23"/>
    <mergeCell ref="T28:W28"/>
    <mergeCell ref="Z28:AC28"/>
    <mergeCell ref="Z29:AC29"/>
    <mergeCell ref="AL5:AO5"/>
    <mergeCell ref="AM23:AO23"/>
    <mergeCell ref="AM53:AO53"/>
    <mergeCell ref="AF40:AI40"/>
    <mergeCell ref="AL40:AO40"/>
    <mergeCell ref="AF5:AI5"/>
    <mergeCell ref="AG23:AI23"/>
    <mergeCell ref="AF28:AI28"/>
    <mergeCell ref="AF29:AI29"/>
    <mergeCell ref="AL28:AO28"/>
    <mergeCell ref="AY53:BA53"/>
    <mergeCell ref="AX40:BA40"/>
    <mergeCell ref="AR40:AU40"/>
    <mergeCell ref="AR5:AU5"/>
    <mergeCell ref="AS23:AU23"/>
    <mergeCell ref="AR28:AU28"/>
    <mergeCell ref="AX28:BA28"/>
    <mergeCell ref="AX29:BA29"/>
    <mergeCell ref="H3:K3"/>
    <mergeCell ref="B3:E3"/>
    <mergeCell ref="AX3:BA3"/>
    <mergeCell ref="B40:E40"/>
    <mergeCell ref="H40:K40"/>
    <mergeCell ref="N40:Q40"/>
    <mergeCell ref="AR3:AU3"/>
    <mergeCell ref="AL3:AO3"/>
    <mergeCell ref="AF3:AI3"/>
    <mergeCell ref="Z3:AC3"/>
    <mergeCell ref="T3:W3"/>
    <mergeCell ref="N3:Q3"/>
    <mergeCell ref="T40:W40"/>
    <mergeCell ref="Z40:AC40"/>
    <mergeCell ref="AX5:BA5"/>
    <mergeCell ref="AY23:BA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2019-04-26T20:18:49Z</dcterms:created>
  <dcterms:modified xsi:type="dcterms:W3CDTF">2019-08-16T18:18:44Z</dcterms:modified>
</cp:coreProperties>
</file>